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C:\Users\cecia\Dropbox (LeFil)\Lean data collection - Hands-on training\Module 5\"/>
    </mc:Choice>
  </mc:AlternateContent>
  <xr:revisionPtr revIDLastSave="0" documentId="13_ncr:1_{2D8808F9-D8BB-4F33-8A0F-2B14095297F4}" xr6:coauthVersionLast="47" xr6:coauthVersionMax="47" xr10:uidLastSave="{00000000-0000-0000-0000-000000000000}"/>
  <bookViews>
    <workbookView xWindow="-120" yWindow="-120" windowWidth="29040" windowHeight="17520" tabRatio="735" activeTab="4" xr2:uid="{00000000-000D-0000-FFFF-FFFF00000000}"/>
  </bookViews>
  <sheets>
    <sheet name="M4 - Calculator" sheetId="1" r:id="rId1"/>
    <sheet name="tracker_is" sheetId="5" state="hidden" r:id="rId2"/>
    <sheet name="M4 Checklist" sheetId="11" r:id="rId3"/>
    <sheet name="Contact database" sheetId="3" r:id="rId4"/>
    <sheet name="M5 - Tracker" sheetId="9" r:id="rId5"/>
    <sheet name="M5 Checklist" sheetId="12" r:id="rId6"/>
    <sheet name="M5 Cheat sheet" sheetId="8" state="hidden" r:id="rId7"/>
  </sheets>
  <definedNames>
    <definedName name="_xlnm._FilterDatabase" localSheetId="3" hidden="1">'Contact database'!$A$3:$J$559</definedName>
    <definedName name="_Hlk20484147" localSheetId="2">'M4 Checklist'!$J$15</definedName>
    <definedName name="_Hlk20484147" localSheetId="5">'M5 Checklist'!$J$28</definedName>
    <definedName name="p">tracker_is!$B$8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0" i="9" l="1"/>
  <c r="C51" i="9"/>
  <c r="B44" i="9" l="1"/>
  <c r="B17" i="9"/>
  <c r="B20" i="9"/>
  <c r="B23" i="9"/>
  <c r="B26" i="9"/>
  <c r="B29" i="9"/>
  <c r="B35" i="9"/>
  <c r="C57" i="9"/>
  <c r="C58" i="9"/>
  <c r="C59" i="9"/>
  <c r="C60" i="9"/>
  <c r="C56" i="9"/>
  <c r="B32" i="9"/>
  <c r="A74" i="9"/>
  <c r="A68" i="9"/>
  <c r="A62" i="9"/>
  <c r="A56" i="9"/>
  <c r="A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50" i="9"/>
  <c r="D78" i="9"/>
  <c r="E78" i="9" s="1"/>
  <c r="D77" i="9"/>
  <c r="E77" i="9" s="1"/>
  <c r="D76" i="9"/>
  <c r="E76" i="9" s="1"/>
  <c r="D75" i="9"/>
  <c r="E75" i="9" s="1"/>
  <c r="D74" i="9"/>
  <c r="E74" i="9" s="1"/>
  <c r="D72" i="9"/>
  <c r="E72" i="9" s="1"/>
  <c r="D71" i="9"/>
  <c r="E71" i="9" s="1"/>
  <c r="D70" i="9"/>
  <c r="E70" i="9" s="1"/>
  <c r="D69" i="9"/>
  <c r="E69" i="9" s="1"/>
  <c r="D68" i="9"/>
  <c r="E68" i="9" s="1"/>
  <c r="D66" i="9"/>
  <c r="E66" i="9" s="1"/>
  <c r="D65" i="9"/>
  <c r="E65" i="9" s="1"/>
  <c r="D64" i="9"/>
  <c r="E64" i="9" s="1"/>
  <c r="D63" i="9"/>
  <c r="E63" i="9" s="1"/>
  <c r="D62" i="9"/>
  <c r="E62" i="9" s="1"/>
  <c r="D52" i="9"/>
  <c r="E52" i="9" s="1"/>
  <c r="D53" i="9"/>
  <c r="E53" i="9" s="1"/>
  <c r="D54" i="9"/>
  <c r="E54" i="9" s="1"/>
  <c r="C79" i="9"/>
  <c r="C73" i="9"/>
  <c r="C67" i="9"/>
  <c r="D59" i="9" l="1"/>
  <c r="E59" i="9" s="1"/>
  <c r="C61" i="9"/>
  <c r="C55" i="9"/>
  <c r="B38" i="9"/>
  <c r="C38" i="9" s="1"/>
  <c r="B41" i="9"/>
  <c r="C41" i="9" s="1"/>
  <c r="D57" i="9"/>
  <c r="E57" i="9" s="1"/>
  <c r="D60" i="9"/>
  <c r="E60" i="9" s="1"/>
  <c r="D56" i="9"/>
  <c r="E56" i="9" s="1"/>
  <c r="D51" i="9"/>
  <c r="E51" i="9" s="1"/>
  <c r="D58" i="9"/>
  <c r="E58" i="9" s="1"/>
  <c r="D50" i="9"/>
  <c r="E50" i="9" s="1"/>
  <c r="D73" i="9"/>
  <c r="D67" i="9"/>
  <c r="D79" i="9"/>
  <c r="D61" i="9" l="1"/>
  <c r="D55" i="9"/>
  <c r="I3" i="3" l="1"/>
  <c r="H3" i="3"/>
  <c r="G3" i="3"/>
  <c r="F3" i="3"/>
  <c r="E3" i="3"/>
  <c r="D62" i="1"/>
  <c r="F62" i="1" s="1"/>
  <c r="D56" i="1"/>
  <c r="F56" i="1" s="1"/>
  <c r="D50" i="1"/>
  <c r="F50" i="1" s="1"/>
  <c r="D44" i="1"/>
  <c r="F44" i="1" s="1"/>
  <c r="C24" i="1"/>
  <c r="D24" i="1" s="1"/>
  <c r="C18" i="1"/>
  <c r="C27" i="1" s="1"/>
  <c r="E59" i="1" s="1"/>
  <c r="D38" i="1"/>
  <c r="F38" i="1" s="1"/>
  <c r="E61" i="1" l="1"/>
  <c r="E60" i="1"/>
  <c r="E57" i="1"/>
  <c r="E58" i="1"/>
  <c r="E55" i="1"/>
  <c r="E33" i="1"/>
  <c r="E49" i="1"/>
  <c r="E46" i="1"/>
  <c r="E47" i="1"/>
  <c r="E40" i="1"/>
  <c r="E37" i="1"/>
  <c r="E41" i="1"/>
  <c r="E51" i="1"/>
  <c r="E36" i="1"/>
  <c r="E42" i="1"/>
  <c r="E52" i="1"/>
  <c r="E35" i="1"/>
  <c r="E43" i="1"/>
  <c r="E53" i="1"/>
  <c r="E39" i="1"/>
  <c r="E48" i="1"/>
  <c r="E34" i="1"/>
  <c r="E45" i="1"/>
  <c r="E54" i="1"/>
  <c r="D21" i="1"/>
  <c r="D27" i="1"/>
  <c r="E62" i="1" l="1"/>
  <c r="E38" i="1"/>
  <c r="E50" i="1"/>
  <c r="E56" i="1"/>
  <c r="E44" i="1"/>
  <c r="F8" i="5"/>
  <c r="B1" i="5" l="1"/>
  <c r="B3" i="5"/>
</calcChain>
</file>

<file path=xl/sharedStrings.xml><?xml version="1.0" encoding="utf-8"?>
<sst xmlns="http://schemas.openxmlformats.org/spreadsheetml/2006/main" count="3478" uniqueCount="1018">
  <si>
    <t>Response rate (%)</t>
  </si>
  <si>
    <t>Quality of contact database (%)</t>
  </si>
  <si>
    <t>This is the number of contacts you want to reach out to</t>
  </si>
  <si>
    <t>This is the number of completed surveys you are aiming for</t>
  </si>
  <si>
    <t>First name</t>
  </si>
  <si>
    <t>Last name</t>
  </si>
  <si>
    <t>Have not reviewed that yet. Will do with M5. But essentially, the tracker is for M5</t>
  </si>
  <si>
    <t>Size of the target population</t>
  </si>
  <si>
    <t>Step 1. Describe your target population: Whom do you need answers from?</t>
  </si>
  <si>
    <t>This is the estimated maximum number of responses you would get if you try to reach the full target population, based on the quality of your database and the expected response rate</t>
  </si>
  <si>
    <t>Desired sample size</t>
  </si>
  <si>
    <t>Maximum reachable sample size</t>
  </si>
  <si>
    <t>Desired sample as % of total target population</t>
  </si>
  <si>
    <t xml:space="preserve">Indicate the desired size of your sample. The number should be between 100 (minimum recommended sample size) and the maximum reachable sample size calculated above. </t>
  </si>
  <si>
    <t xml:space="preserve">This is the number of people you need to pull from your database and try to contact, in order to achieve your desired sample size. </t>
  </si>
  <si>
    <t>Number of contacts to target</t>
  </si>
  <si>
    <t>Since your target population is less than 200, it is recommended to set your desired sample size equal to your maximum reachable sample size (i.e. you try to target all the population with the survey)</t>
  </si>
  <si>
    <t>Please first address the issue above in order to obtain this value</t>
  </si>
  <si>
    <t>Careful! Your desired sample size cannot be higher than the maximum reachable sample. Decrease the desired sample size, or find ways to increase the maxiumum reachable sample by improving the quality of your database (e.g. can you get updated contact details?) and/or increasing the response rate (e.g. pick a different survey methodology, combine 2 methodologies, offer incentives to answer, etc.)</t>
  </si>
  <si>
    <t xml:space="preserve">Your desired sample size is less than 100, which makes it hard to conduct meaningful analysis. If possible, increase your desired sample size so that it's at least 100. </t>
  </si>
  <si>
    <t>Characteristic</t>
  </si>
  <si>
    <t>Categories</t>
  </si>
  <si>
    <t>Male</t>
  </si>
  <si>
    <t>Female</t>
  </si>
  <si>
    <t>% in target population</t>
  </si>
  <si>
    <t>TOTAL</t>
  </si>
  <si>
    <t>This is your desired sample size as % of your target population. It should be at least 30% to ensure representativeness. If it is less, please increase the desired sample size above if possible</t>
  </si>
  <si>
    <t>Justification: why is this characteristic important?</t>
  </si>
  <si>
    <t xml:space="preserve">Step 2. Define your sample size with the calculator below. Fill in the blue cells on the right and the number of people you will have to contact will appear in the yellow cell below. </t>
  </si>
  <si>
    <t>Step 3: Calibrate your sample. Fill in the blue cells with the most relevant characteristics of your target population, and the % distribution across categories. In the yellow cells you will see how many contacts with those characteristics you need to select (roughly) to have a representative sample.</t>
  </si>
  <si>
    <t>M4 Checklist</t>
  </si>
  <si>
    <t>Caution: do not paste here your full database, but only the number of contacts you need to reach your desired sample size (i.e. the result in cell C28 of the Calculator)</t>
  </si>
  <si>
    <t>M5 Checklist</t>
  </si>
  <si>
    <t>M5 Exercise sheet - Tracker</t>
  </si>
  <si>
    <t>Step 1. Fill in the requested information about survey dates in the blue cells.</t>
  </si>
  <si>
    <t>Date of survey launch</t>
  </si>
  <si>
    <t>Please indicate the date you launched (or plan to launch) the survey (dd.mm.yyyy)</t>
  </si>
  <si>
    <t>Current date</t>
  </si>
  <si>
    <t>Date of survey end</t>
  </si>
  <si>
    <t>Please indicate the date the survey should end (dd.mm.yyyy)</t>
  </si>
  <si>
    <t>Number of people who declined to participate</t>
  </si>
  <si>
    <t>M4 Exercise sheet - Calculator</t>
  </si>
  <si>
    <t>Number of people attempted to reach so far</t>
  </si>
  <si>
    <t>Survey status</t>
  </si>
  <si>
    <t>Module 4</t>
  </si>
  <si>
    <t>Module 5</t>
  </si>
  <si>
    <t>Step 4: In the 'Contact database' tab, prepare the database of your selected contacts, making sure  it reflects the number and characteristics that you defined in steps 1 to 3 and that it is as clean as possible. Check for duplicates and mistakes in phone numbers and email addresses. Have a look at the M4 Checklist tab to review your work.  Note: leave column J of the 'Contact database' tab blank for now</t>
  </si>
  <si>
    <r>
      <t>Phone or email address</t>
    </r>
    <r>
      <rPr>
        <sz val="11"/>
        <color theme="0"/>
        <rFont val="Calibri"/>
        <family val="2"/>
        <scheme val="minor"/>
      </rPr>
      <t xml:space="preserve"> 
</t>
    </r>
    <r>
      <rPr>
        <sz val="9"/>
        <color theme="0"/>
        <rFont val="Calibri"/>
        <family val="2"/>
        <scheme val="minor"/>
      </rPr>
      <t>(make sure all entries are in the same format; phone numbers should all have the number of digits that is common in your country)</t>
    </r>
  </si>
  <si>
    <r>
      <t xml:space="preserve">ID number 
</t>
    </r>
    <r>
      <rPr>
        <sz val="9"/>
        <color theme="0"/>
        <rFont val="Calibri"/>
        <family val="2"/>
        <scheme val="minor"/>
      </rPr>
      <t>(make sure to be able to link this database to your existing one, in order to cross-check information that you have in your existing database)</t>
    </r>
  </si>
  <si>
    <t>Number of completed surveys</t>
  </si>
  <si>
    <t>Completed</t>
  </si>
  <si>
    <t>Pending</t>
  </si>
  <si>
    <t>Declined</t>
  </si>
  <si>
    <t>Wrong contact</t>
  </si>
  <si>
    <t>No answer</t>
  </si>
  <si>
    <t>Questionnaire completed</t>
  </si>
  <si>
    <t>Wrong phone nr or email</t>
  </si>
  <si>
    <t>Did not agree to participate</t>
  </si>
  <si>
    <t>Started questionnaire but did not complete</t>
  </si>
  <si>
    <t>Agreed to participate but postponed</t>
  </si>
  <si>
    <t>Could not reach the respondent</t>
  </si>
  <si>
    <t>Number of wrong contacts</t>
  </si>
  <si>
    <t>Number of drop-offs</t>
  </si>
  <si>
    <t>Drop-off</t>
  </si>
  <si>
    <t>How many people agreed to complete the survey, but have not done so yet (e.g. call postponed due to time constraints)?</t>
  </si>
  <si>
    <t>How many people started the survey but did not complete it?</t>
  </si>
  <si>
    <t>How many people did not agree to participate in the survey?</t>
  </si>
  <si>
    <t>How many of the people you attempted to reach had wrong contact details (e.g. non-existent phone number, bounced email)?</t>
  </si>
  <si>
    <t>How many of the people you contacted actually completed the survey?</t>
  </si>
  <si>
    <t>How many people you have reached out to, regardless if the contact details were correct, or if they responded to the survey?</t>
  </si>
  <si>
    <t>Actual database quality</t>
  </si>
  <si>
    <t>Number of pending surveys</t>
  </si>
  <si>
    <t>Number of people with no answer</t>
  </si>
  <si>
    <t>Actual response rate</t>
  </si>
  <si>
    <t>How many people have you not received any answer from (for reasons other than wrong contact details)?</t>
  </si>
  <si>
    <t>Percentage of people contacted (excluding those with wrong contacts) who actually completed the survey</t>
  </si>
  <si>
    <t>Remaining surveys to complete by end of survey period</t>
  </si>
  <si>
    <t>This is the number of people who still must complete the survey in order for you to reach your desired sample size defined in Module 4</t>
  </si>
  <si>
    <t>% in actual sample</t>
  </si>
  <si>
    <r>
      <t xml:space="preserve">Representativeness </t>
    </r>
    <r>
      <rPr>
        <sz val="9"/>
        <color theme="1"/>
        <rFont val="Calibri"/>
        <family val="2"/>
        <scheme val="minor"/>
      </rPr>
      <t>(Considered representative if it is within +/- 10% of the targeted percentage)</t>
    </r>
  </si>
  <si>
    <t>As you complete Module 4 exercise, make sure that:</t>
  </si>
  <si>
    <t>Before rolling out the survey, make sure that:</t>
  </si>
  <si>
    <t>During survey rollout, make sure that:</t>
  </si>
  <si>
    <r>
      <t xml:space="preserve">Welcome to the M4 exercise sheet! This is a simple calculator to help you define your sample, step by step.
Follow the instructions and fill in the requested information in the </t>
    </r>
    <r>
      <rPr>
        <b/>
        <sz val="12"/>
        <color theme="4" tint="0.39997558519241921"/>
        <rFont val="Calibri"/>
        <family val="2"/>
        <scheme val="minor"/>
      </rPr>
      <t>blue</t>
    </r>
    <r>
      <rPr>
        <sz val="12"/>
        <color theme="1"/>
        <rFont val="Calibri"/>
        <family val="2"/>
        <scheme val="minor"/>
      </rPr>
      <t xml:space="preserve"> cells. </t>
    </r>
    <r>
      <rPr>
        <b/>
        <sz val="12"/>
        <color theme="0" tint="-0.34998626667073579"/>
        <rFont val="Calibri"/>
        <family val="2"/>
        <scheme val="minor"/>
      </rPr>
      <t>Grey</t>
    </r>
    <r>
      <rPr>
        <sz val="12"/>
        <color theme="1"/>
        <rFont val="Calibri"/>
        <family val="2"/>
        <scheme val="minor"/>
      </rPr>
      <t xml:space="preserve"> cells should NOT be edited. The relevant results will appear in the </t>
    </r>
    <r>
      <rPr>
        <b/>
        <sz val="12"/>
        <color theme="7"/>
        <rFont val="Calibri"/>
        <family val="2"/>
        <scheme val="minor"/>
      </rPr>
      <t xml:space="preserve">yellow </t>
    </r>
    <r>
      <rPr>
        <sz val="12"/>
        <rFont val="Calibri"/>
        <family val="2"/>
        <scheme val="minor"/>
      </rPr>
      <t>cells</t>
    </r>
    <r>
      <rPr>
        <sz val="12"/>
        <color theme="1"/>
        <rFont val="Calibri"/>
        <family val="2"/>
        <scheme val="minor"/>
      </rPr>
      <t xml:space="preserve">. </t>
    </r>
  </si>
  <si>
    <r>
      <t xml:space="preserve">Welcome to the M5 exercise sheet! This is a tracking tool to help you monitor your progress. It is mostly designed for phone or face-to-face surveys, but it can be used for SMS and online surveys too. Follow the instructions and fill in the requested information in the </t>
    </r>
    <r>
      <rPr>
        <b/>
        <sz val="12"/>
        <color theme="4" tint="0.39997558519241921"/>
        <rFont val="Calibri"/>
        <family val="2"/>
        <scheme val="minor"/>
      </rPr>
      <t>blue</t>
    </r>
    <r>
      <rPr>
        <sz val="12"/>
        <color theme="1"/>
        <rFont val="Calibri"/>
        <family val="2"/>
        <scheme val="minor"/>
      </rPr>
      <t xml:space="preserve"> cells. </t>
    </r>
    <r>
      <rPr>
        <b/>
        <sz val="12"/>
        <color theme="0" tint="-0.34998626667073579"/>
        <rFont val="Calibri"/>
        <family val="2"/>
        <scheme val="minor"/>
      </rPr>
      <t xml:space="preserve">Grey </t>
    </r>
    <r>
      <rPr>
        <sz val="12"/>
        <color theme="1"/>
        <rFont val="Calibri"/>
        <family val="2"/>
        <scheme val="minor"/>
      </rPr>
      <t xml:space="preserve">cells should NOT be edited. The relevant results will appear in the </t>
    </r>
    <r>
      <rPr>
        <b/>
        <sz val="12"/>
        <color rgb="FFFFC000"/>
        <rFont val="Calibri"/>
        <family val="2"/>
        <scheme val="minor"/>
      </rPr>
      <t>yellow</t>
    </r>
    <r>
      <rPr>
        <sz val="12"/>
        <color theme="1"/>
        <rFont val="Calibri"/>
        <family val="2"/>
        <scheme val="minor"/>
      </rPr>
      <t xml:space="preserve"> cell. 
Note: this is just an example! You can set up your own tracking system, but make sure to include all relevant metrics.</t>
    </r>
  </si>
  <si>
    <t xml:space="preserve">Indicate the size of your target population. Have a look at the theory if you do not remember what we mean by target population.  </t>
  </si>
  <si>
    <t xml:space="preserve">Enter the estimated accuracy of your contact database. It should be a value between  0 - 100%. 50% means that your database is very bad and that its information is not reliable, while 95% means that it is up to date and accurate. </t>
  </si>
  <si>
    <t xml:space="preserve">Enter your estimated response rate. It should be a value between 0 - 100% and will depend on your survey method. Have a look at the table in the theory document if you are not sure. </t>
  </si>
  <si>
    <t>Number of contacts you need to select in your database</t>
  </si>
  <si>
    <t>Step 2. Once your survey has been launched, fill in the outcome of your surveying activities in the blue cells. Make sure to update this regularly. The grey cells will then display progress tracking metrics. Note: you can also update column J of the 'Contact database' tab to track the status of each respondent. If you do so, the cells in this Tracker will automatically populate</t>
  </si>
  <si>
    <t>Percentage of contacts details that were correct</t>
  </si>
  <si>
    <t>Please indicate the current date - make sure to update it whenever you update the numbers below</t>
  </si>
  <si>
    <t xml:space="preserve">Step 3. Check the profile of your respondents and fill in the number of completed surveys for each group, in the blue cells. On the right, you will see if some options are over- or underrepresented in the sample you interviewed so far. </t>
  </si>
  <si>
    <t>Your desired sample size is big enough to give you reliable and representative results (usually at least 100 and at least 30% of the target population), but not too ambitious either, to allow you to complete the survey within the allocated time and resources</t>
  </si>
  <si>
    <t>Your contact database contains the right number of contacts to allow you to achieve your desired sample size (i.e. the number obtained on Step 2 of the Calculator)</t>
  </si>
  <si>
    <t>Your contact database contains only the targeted group of respondents, i.e. people who will be able to answer all the question defined in Module 3</t>
  </si>
  <si>
    <t>Your contact list is as complete and clean as possibile, i.e.:</t>
  </si>
  <si>
    <t>It doesn't contain the same contact more than once</t>
  </si>
  <si>
    <t>It contains, for each contact, information about the characteristics chosen to calibrate the sample</t>
  </si>
  <si>
    <t>All the data is written in a uniform way (e.g. all phone numbers include the country code)</t>
  </si>
  <si>
    <t>Your contact database is representative, i.e. it roughly replicates the same proportions of the target population for all characteristics chosen to calibrate the sample.</t>
  </si>
  <si>
    <t>You have tested your survey on a few people to make sure that:</t>
  </si>
  <si>
    <t>All questions are clear</t>
  </si>
  <si>
    <t>There are no technical problems in filling out or submitting the questionnaire</t>
  </si>
  <si>
    <t>Responses are recorded in the right format</t>
  </si>
  <si>
    <t>You have set up a team in charge of the survey:</t>
  </si>
  <si>
    <t>Responsibilities and deadlines are known to all</t>
  </si>
  <si>
    <t>The team has been given the necessary bandwidth to focus on the survey during the surveying period</t>
  </si>
  <si>
    <t>For face-to-face or phone surveys, interviewers have been trained to understand all questions and record answers properly</t>
  </si>
  <si>
    <t>If an external provider is involved, it has been properly onboarded and is ready to start at the agreed date</t>
  </si>
  <si>
    <t>You set a clear survey workplan, including:</t>
  </si>
  <si>
    <t>Start and end date</t>
  </si>
  <si>
    <t>For face-to-face and phone surveys, precise schedule for the interviews</t>
  </si>
  <si>
    <t>Intermediate targets (e.g. number of surveys completed per week)</t>
  </si>
  <si>
    <r>
      <t>Frequency of monitoring progress</t>
    </r>
    <r>
      <rPr>
        <sz val="11"/>
        <color theme="1"/>
        <rFont val="Courier New"/>
        <family val="3"/>
      </rPr>
      <t xml:space="preserve"> </t>
    </r>
  </si>
  <si>
    <t>Plan for following up with non-respondents</t>
  </si>
  <si>
    <t>You monitor the progress regularly to make sure your survey is on track. You check in particular:</t>
  </si>
  <si>
    <t>The actual quality of your contact database</t>
  </si>
  <si>
    <t>Your actual response rate</t>
  </si>
  <si>
    <t>The representativeness of your actual sample against the sampling characteristics selected in Module 4</t>
  </si>
  <si>
    <t>If you detect any problem or delay, you intervene quickly to try and correct it</t>
  </si>
  <si>
    <t xml:space="preserve">Our target population is people who have bought our ceramic filter from one of our sales agents. They are mostly living in rural areas. </t>
  </si>
  <si>
    <t>Gender</t>
  </si>
  <si>
    <t>Location</t>
  </si>
  <si>
    <t>Men and women value different aspects of or product and use it in different contexts</t>
  </si>
  <si>
    <t>Different villages may have different purchasing behavior and be served by different community sales people</t>
  </si>
  <si>
    <t>n/a</t>
  </si>
  <si>
    <t>North</t>
  </si>
  <si>
    <t>East</t>
  </si>
  <si>
    <t>West</t>
  </si>
  <si>
    <t>Central</t>
  </si>
  <si>
    <t>South</t>
  </si>
  <si>
    <t>Fabiola</t>
  </si>
  <si>
    <t>Aguilar</t>
  </si>
  <si>
    <t>967-602-5887</t>
  </si>
  <si>
    <t>Lucrecia</t>
  </si>
  <si>
    <t>Rey</t>
  </si>
  <si>
    <t>914-713-9760</t>
  </si>
  <si>
    <t>Valeriano</t>
  </si>
  <si>
    <t>Gómez</t>
  </si>
  <si>
    <t>248-672-9339</t>
  </si>
  <si>
    <t>Hildegarda</t>
  </si>
  <si>
    <t>Martínez</t>
  </si>
  <si>
    <t>236-955-5702</t>
  </si>
  <si>
    <t>Calixto</t>
  </si>
  <si>
    <t>Calvo</t>
  </si>
  <si>
    <t>331-250-8964</t>
  </si>
  <si>
    <t>Consuelo</t>
  </si>
  <si>
    <t>880-835-7232</t>
  </si>
  <si>
    <t>Liduvina</t>
  </si>
  <si>
    <t>Carrasco</t>
  </si>
  <si>
    <t>524-710-5492</t>
  </si>
  <si>
    <t>Celina</t>
  </si>
  <si>
    <t>Suárez</t>
  </si>
  <si>
    <t>362-273-2684</t>
  </si>
  <si>
    <t>Eugenia</t>
  </si>
  <si>
    <t>Márquez</t>
  </si>
  <si>
    <t>802-216-7790</t>
  </si>
  <si>
    <t>Luisa</t>
  </si>
  <si>
    <t>Díaz</t>
  </si>
  <si>
    <t>262-816-4295</t>
  </si>
  <si>
    <t>Purificación</t>
  </si>
  <si>
    <t>Jiménez</t>
  </si>
  <si>
    <t>420-961-9031</t>
  </si>
  <si>
    <t>Sara</t>
  </si>
  <si>
    <t>Arias</t>
  </si>
  <si>
    <t>837-527-1629</t>
  </si>
  <si>
    <t>Carolina</t>
  </si>
  <si>
    <t>Gallardo</t>
  </si>
  <si>
    <t>535-435-6511</t>
  </si>
  <si>
    <t>Elena</t>
  </si>
  <si>
    <t>Morales</t>
  </si>
  <si>
    <t>271-323-8175</t>
  </si>
  <si>
    <t>Sonia</t>
  </si>
  <si>
    <t>Torres</t>
  </si>
  <si>
    <t>397-318-6560</t>
  </si>
  <si>
    <t>Esther</t>
  </si>
  <si>
    <t>Navarro</t>
  </si>
  <si>
    <t>342-540-1933</t>
  </si>
  <si>
    <t>Encarnación</t>
  </si>
  <si>
    <t>Santos</t>
  </si>
  <si>
    <t>246-846-8608</t>
  </si>
  <si>
    <t>Remedios</t>
  </si>
  <si>
    <t>Ortiz</t>
  </si>
  <si>
    <t>949-244-8898</t>
  </si>
  <si>
    <t>Fidel</t>
  </si>
  <si>
    <t>Vázquez</t>
  </si>
  <si>
    <t>600-615-4852</t>
  </si>
  <si>
    <t>Rita</t>
  </si>
  <si>
    <t>Herrera</t>
  </si>
  <si>
    <t>824-549-2930</t>
  </si>
  <si>
    <t>Catalina</t>
  </si>
  <si>
    <t>Cruz</t>
  </si>
  <si>
    <t>590-653-1629</t>
  </si>
  <si>
    <t>Heriberto</t>
  </si>
  <si>
    <t>Montero</t>
  </si>
  <si>
    <t>990-411-3746</t>
  </si>
  <si>
    <t>Elisa</t>
  </si>
  <si>
    <t>Rubio</t>
  </si>
  <si>
    <t>698-788-7764</t>
  </si>
  <si>
    <t>Úrsula</t>
  </si>
  <si>
    <t>Reyes</t>
  </si>
  <si>
    <t>329-891-1337</t>
  </si>
  <si>
    <t>Aurora</t>
  </si>
  <si>
    <t>Pastor</t>
  </si>
  <si>
    <t>885-402-3845</t>
  </si>
  <si>
    <t>Lázaro</t>
  </si>
  <si>
    <t>274-914-3539</t>
  </si>
  <si>
    <t>Verónica</t>
  </si>
  <si>
    <t>Lozano</t>
  </si>
  <si>
    <t>452-963-0520</t>
  </si>
  <si>
    <t>Leandro</t>
  </si>
  <si>
    <t>Cambil</t>
  </si>
  <si>
    <t>833-912-4628</t>
  </si>
  <si>
    <t>María</t>
  </si>
  <si>
    <t>Campos</t>
  </si>
  <si>
    <t>537-768-9431</t>
  </si>
  <si>
    <t>Nuria</t>
  </si>
  <si>
    <t>488-414-3605</t>
  </si>
  <si>
    <t>Victorino</t>
  </si>
  <si>
    <t>Montoro</t>
  </si>
  <si>
    <t>822-259-7819</t>
  </si>
  <si>
    <t>Vicenta</t>
  </si>
  <si>
    <t>261-241-7954</t>
  </si>
  <si>
    <t>Pilar</t>
  </si>
  <si>
    <t>374-550-8051</t>
  </si>
  <si>
    <t>Amelia</t>
  </si>
  <si>
    <t>Román</t>
  </si>
  <si>
    <t>410-986-0968</t>
  </si>
  <si>
    <t>Leonor</t>
  </si>
  <si>
    <t>Prieto</t>
  </si>
  <si>
    <t>619-539-4352</t>
  </si>
  <si>
    <t>Patricia</t>
  </si>
  <si>
    <t>Molina</t>
  </si>
  <si>
    <t>644-847-0144</t>
  </si>
  <si>
    <t>Sandra</t>
  </si>
  <si>
    <t>560-631-6901</t>
  </si>
  <si>
    <t>Josefina</t>
  </si>
  <si>
    <t>Cano</t>
  </si>
  <si>
    <t>712-631-3752</t>
  </si>
  <si>
    <t>Guadalupe</t>
  </si>
  <si>
    <t>Flores</t>
  </si>
  <si>
    <t>609-867-2459</t>
  </si>
  <si>
    <t>Magdalena</t>
  </si>
  <si>
    <t>Serrano</t>
  </si>
  <si>
    <t>409-727-3998</t>
  </si>
  <si>
    <t>Virginia</t>
  </si>
  <si>
    <t>449-771-9340</t>
  </si>
  <si>
    <t>Eduvigis</t>
  </si>
  <si>
    <t>Castro</t>
  </si>
  <si>
    <t>546-535-6959</t>
  </si>
  <si>
    <t>Teodosia</t>
  </si>
  <si>
    <t>Santana</t>
  </si>
  <si>
    <t>702-684-3241</t>
  </si>
  <si>
    <t>Joaquím</t>
  </si>
  <si>
    <t>Bravo</t>
  </si>
  <si>
    <t>862-280-1227</t>
  </si>
  <si>
    <t>Julia</t>
  </si>
  <si>
    <t>Núñez</t>
  </si>
  <si>
    <t>331-608-8076</t>
  </si>
  <si>
    <t>Dimas</t>
  </si>
  <si>
    <t>604-504-8941</t>
  </si>
  <si>
    <t>Nazario</t>
  </si>
  <si>
    <t>Iglesias</t>
  </si>
  <si>
    <t>266-836-9318</t>
  </si>
  <si>
    <t>Silvia</t>
  </si>
  <si>
    <t>Benítez</t>
  </si>
  <si>
    <t>237-678-6472</t>
  </si>
  <si>
    <t>Alfonso</t>
  </si>
  <si>
    <t>Medina</t>
  </si>
  <si>
    <t>283-417-4918</t>
  </si>
  <si>
    <t>Olga</t>
  </si>
  <si>
    <t>438-359-9026</t>
  </si>
  <si>
    <t>Mercedes</t>
  </si>
  <si>
    <t>844-961-3714</t>
  </si>
  <si>
    <t>Vanesa</t>
  </si>
  <si>
    <t>Vidal</t>
  </si>
  <si>
    <t>645-200-6510</t>
  </si>
  <si>
    <t>Adalberto</t>
  </si>
  <si>
    <t>326-809-4362</t>
  </si>
  <si>
    <t>Albina</t>
  </si>
  <si>
    <t>Crespo</t>
  </si>
  <si>
    <t>811-584-2118</t>
  </si>
  <si>
    <t>Isabel</t>
  </si>
  <si>
    <t>Ramírez</t>
  </si>
  <si>
    <t>859-428-7614</t>
  </si>
  <si>
    <t>Baldomero</t>
  </si>
  <si>
    <t>754-562-4667</t>
  </si>
  <si>
    <t>Arturo</t>
  </si>
  <si>
    <t>Gallego</t>
  </si>
  <si>
    <t>206-209-6944</t>
  </si>
  <si>
    <t>Alejandra</t>
  </si>
  <si>
    <t>427-838-0301</t>
  </si>
  <si>
    <t>Mónica</t>
  </si>
  <si>
    <t>628-287-3653</t>
  </si>
  <si>
    <t>Guillermo</t>
  </si>
  <si>
    <t>Velasco</t>
  </si>
  <si>
    <t>799-472-3842</t>
  </si>
  <si>
    <t>Macario</t>
  </si>
  <si>
    <t>Cabrera</t>
  </si>
  <si>
    <t>940-758-7240</t>
  </si>
  <si>
    <t>Manuela</t>
  </si>
  <si>
    <t>Blanco</t>
  </si>
  <si>
    <t>306-770-3227</t>
  </si>
  <si>
    <t>Priscila</t>
  </si>
  <si>
    <t>Blesa</t>
  </si>
  <si>
    <t>729-702-0951</t>
  </si>
  <si>
    <t>Emilia</t>
  </si>
  <si>
    <t>783-728-1272</t>
  </si>
  <si>
    <t>Teodora</t>
  </si>
  <si>
    <t>832-559-6368</t>
  </si>
  <si>
    <t>Columbano</t>
  </si>
  <si>
    <t>Díez</t>
  </si>
  <si>
    <t>838-569-4011</t>
  </si>
  <si>
    <t>Inmaculada</t>
  </si>
  <si>
    <t>Rodríguez</t>
  </si>
  <si>
    <t>985-578-9146</t>
  </si>
  <si>
    <t>Aurelio</t>
  </si>
  <si>
    <t>Garrido</t>
  </si>
  <si>
    <t>954-796-5657</t>
  </si>
  <si>
    <t>Anastasia</t>
  </si>
  <si>
    <t>Soto</t>
  </si>
  <si>
    <t>902-760-4077</t>
  </si>
  <si>
    <t>Lorena</t>
  </si>
  <si>
    <t>904-997-8531</t>
  </si>
  <si>
    <t>Teresa</t>
  </si>
  <si>
    <t>Moya</t>
  </si>
  <si>
    <t>419-462-3766</t>
  </si>
  <si>
    <t>Gisela</t>
  </si>
  <si>
    <t>614-238-1541</t>
  </si>
  <si>
    <t>Marina</t>
  </si>
  <si>
    <t>Ortega</t>
  </si>
  <si>
    <t>329-861-0998</t>
  </si>
  <si>
    <t>Celia</t>
  </si>
  <si>
    <t>730-463-0323</t>
  </si>
  <si>
    <t>Rosa</t>
  </si>
  <si>
    <t>655-670-2489</t>
  </si>
  <si>
    <t>Conrado</t>
  </si>
  <si>
    <t>Castillo</t>
  </si>
  <si>
    <t>906-556-7965</t>
  </si>
  <si>
    <t>Rosalia</t>
  </si>
  <si>
    <t>307-387-6815</t>
  </si>
  <si>
    <t>Asunción</t>
  </si>
  <si>
    <t>Santiago</t>
  </si>
  <si>
    <t>647-451-2714</t>
  </si>
  <si>
    <t>Dolores</t>
  </si>
  <si>
    <t>395-533-1764</t>
  </si>
  <si>
    <t>Inés</t>
  </si>
  <si>
    <t>693-418-3583</t>
  </si>
  <si>
    <t>Federico</t>
  </si>
  <si>
    <t>210-760-8567</t>
  </si>
  <si>
    <t>Pedro</t>
  </si>
  <si>
    <t>Alonso</t>
  </si>
  <si>
    <t>657-383-7198</t>
  </si>
  <si>
    <t>Bárbara</t>
  </si>
  <si>
    <t>840-566-3524</t>
  </si>
  <si>
    <t>Gloria</t>
  </si>
  <si>
    <t>Cortés</t>
  </si>
  <si>
    <t>777-528-5704</t>
  </si>
  <si>
    <t>Salomón</t>
  </si>
  <si>
    <t>240-438-7907</t>
  </si>
  <si>
    <t>Faustino</t>
  </si>
  <si>
    <t>841-869-5664</t>
  </si>
  <si>
    <t>Clara</t>
  </si>
  <si>
    <t>González</t>
  </si>
  <si>
    <t>630-636-3951</t>
  </si>
  <si>
    <t>Paula</t>
  </si>
  <si>
    <t>271-344-2695</t>
  </si>
  <si>
    <t>Beatriz</t>
  </si>
  <si>
    <t>285-643-1560</t>
  </si>
  <si>
    <t>Ester</t>
  </si>
  <si>
    <t>914-285-3256</t>
  </si>
  <si>
    <t>Noelia</t>
  </si>
  <si>
    <t>Mora</t>
  </si>
  <si>
    <t>615-953-8908</t>
  </si>
  <si>
    <t>Evaristo</t>
  </si>
  <si>
    <t>770-864-5746</t>
  </si>
  <si>
    <t>Blanca</t>
  </si>
  <si>
    <t>612-544-7443</t>
  </si>
  <si>
    <t>Sofía</t>
  </si>
  <si>
    <t>385-352-5713</t>
  </si>
  <si>
    <t>Francisca</t>
  </si>
  <si>
    <t>896-295-2419</t>
  </si>
  <si>
    <t>Matilde</t>
  </si>
  <si>
    <t>584-262-1961</t>
  </si>
  <si>
    <t>Yolanda</t>
  </si>
  <si>
    <t>Méndez</t>
  </si>
  <si>
    <t>957-339-7456</t>
  </si>
  <si>
    <t>Edmundo</t>
  </si>
  <si>
    <t>800-536-0664</t>
  </si>
  <si>
    <t>Adela</t>
  </si>
  <si>
    <t>Carmona</t>
  </si>
  <si>
    <t>466-362-3167</t>
  </si>
  <si>
    <t>Isaías</t>
  </si>
  <si>
    <t>López</t>
  </si>
  <si>
    <t>486-961-8057</t>
  </si>
  <si>
    <t>Columba</t>
  </si>
  <si>
    <t>Hernández</t>
  </si>
  <si>
    <t>333-379-2824</t>
  </si>
  <si>
    <t>Alba</t>
  </si>
  <si>
    <t>881-858-1272</t>
  </si>
  <si>
    <t>Susana</t>
  </si>
  <si>
    <t>396-937-1137</t>
  </si>
  <si>
    <t>Ana</t>
  </si>
  <si>
    <t>358-954-7886</t>
  </si>
  <si>
    <t>Clotilde</t>
  </si>
  <si>
    <t>910-206-3078</t>
  </si>
  <si>
    <t>David</t>
  </si>
  <si>
    <t>641-331-4206</t>
  </si>
  <si>
    <t>Gregorio</t>
  </si>
  <si>
    <t>Delgado</t>
  </si>
  <si>
    <t>330-789-4329</t>
  </si>
  <si>
    <t>Josefa</t>
  </si>
  <si>
    <t>786-918-4300</t>
  </si>
  <si>
    <t>Marcelo</t>
  </si>
  <si>
    <t>Esteban</t>
  </si>
  <si>
    <t>451-634-4731</t>
  </si>
  <si>
    <t>Nieves</t>
  </si>
  <si>
    <t>Domínguez</t>
  </si>
  <si>
    <t>401-222-7026</t>
  </si>
  <si>
    <t>Bernarda</t>
  </si>
  <si>
    <t>Fernández</t>
  </si>
  <si>
    <t>909-906-9292</t>
  </si>
  <si>
    <t>Aniano</t>
  </si>
  <si>
    <t>Gutiérrez</t>
  </si>
  <si>
    <t>895-784-4692</t>
  </si>
  <si>
    <t>Gema</t>
  </si>
  <si>
    <t>672-928-8639</t>
  </si>
  <si>
    <t>Lucía</t>
  </si>
  <si>
    <t>Sanz</t>
  </si>
  <si>
    <t>488-958-1586</t>
  </si>
  <si>
    <t>Víctor</t>
  </si>
  <si>
    <t>325-534-9472</t>
  </si>
  <si>
    <t>Fátima</t>
  </si>
  <si>
    <t>330-970-1099</t>
  </si>
  <si>
    <t>Antonia</t>
  </si>
  <si>
    <t>664-666-9197</t>
  </si>
  <si>
    <t>Ascensión</t>
  </si>
  <si>
    <t>505-592-1824</t>
  </si>
  <si>
    <t>Cándida</t>
  </si>
  <si>
    <t>Vargas</t>
  </si>
  <si>
    <t>639-840-0290</t>
  </si>
  <si>
    <t>Luz</t>
  </si>
  <si>
    <t>637-784-0989</t>
  </si>
  <si>
    <t>Adelaida</t>
  </si>
  <si>
    <t>301-295-8542</t>
  </si>
  <si>
    <t>Esperanza</t>
  </si>
  <si>
    <t>534-255-4661</t>
  </si>
  <si>
    <t>Laura</t>
  </si>
  <si>
    <t>721-622-2603</t>
  </si>
  <si>
    <t>Carmen</t>
  </si>
  <si>
    <t>Herrero</t>
  </si>
  <si>
    <t>724-379-4969</t>
  </si>
  <si>
    <t>Raúl</t>
  </si>
  <si>
    <t>546-955-4288</t>
  </si>
  <si>
    <t>Aitor</t>
  </si>
  <si>
    <t>494-429-5334</t>
  </si>
  <si>
    <t>Claudia</t>
  </si>
  <si>
    <t>Ruiz</t>
  </si>
  <si>
    <t>713-607-0009</t>
  </si>
  <si>
    <t>Sansón</t>
  </si>
  <si>
    <t>Vega</t>
  </si>
  <si>
    <t>318-928-4066</t>
  </si>
  <si>
    <t>Nicanor</t>
  </si>
  <si>
    <t>462-510-8617</t>
  </si>
  <si>
    <t>Raquel</t>
  </si>
  <si>
    <t>Durán</t>
  </si>
  <si>
    <t>397-413-7900</t>
  </si>
  <si>
    <t>Victoria</t>
  </si>
  <si>
    <t>Parra</t>
  </si>
  <si>
    <t>694-703-0930</t>
  </si>
  <si>
    <t>Míriam</t>
  </si>
  <si>
    <t>546-608-7985</t>
  </si>
  <si>
    <t>Concepción</t>
  </si>
  <si>
    <t>550-995-9197</t>
  </si>
  <si>
    <t>Dorotea</t>
  </si>
  <si>
    <t>994-274-5965</t>
  </si>
  <si>
    <t>Araceli</t>
  </si>
  <si>
    <t>337-660-7565</t>
  </si>
  <si>
    <t>Lidia</t>
  </si>
  <si>
    <t>687-347-5772</t>
  </si>
  <si>
    <t>Carina</t>
  </si>
  <si>
    <t>454-554-7183</t>
  </si>
  <si>
    <t>Arnaldo</t>
  </si>
  <si>
    <t>609-238-1391</t>
  </si>
  <si>
    <t>Natalia</t>
  </si>
  <si>
    <t>Gil</t>
  </si>
  <si>
    <t>306-892-9992</t>
  </si>
  <si>
    <t>Margarita</t>
  </si>
  <si>
    <t>309-955-2032</t>
  </si>
  <si>
    <t>Irene</t>
  </si>
  <si>
    <t>309-397-9179</t>
  </si>
  <si>
    <t>Anna</t>
  </si>
  <si>
    <t>623-367-4254</t>
  </si>
  <si>
    <t>Aurelia</t>
  </si>
  <si>
    <t>510-838-4077</t>
  </si>
  <si>
    <t>Rebeca</t>
  </si>
  <si>
    <t>369-648-9865</t>
  </si>
  <si>
    <t>Cecilia</t>
  </si>
  <si>
    <t>480-386-2951</t>
  </si>
  <si>
    <t>Álvaro</t>
  </si>
  <si>
    <t>Moreno</t>
  </si>
  <si>
    <t>255-811-8776</t>
  </si>
  <si>
    <t>Simón</t>
  </si>
  <si>
    <t>289-541-8579</t>
  </si>
  <si>
    <t>Soledad</t>
  </si>
  <si>
    <t>440-992-4024</t>
  </si>
  <si>
    <t>Cayo</t>
  </si>
  <si>
    <t>581-979-4216</t>
  </si>
  <si>
    <t>Elvira</t>
  </si>
  <si>
    <t>296-386-5083</t>
  </si>
  <si>
    <t>Alicia</t>
  </si>
  <si>
    <t>315-864-4678</t>
  </si>
  <si>
    <t>Teófila</t>
  </si>
  <si>
    <t>862-399-0922</t>
  </si>
  <si>
    <t>Cristina</t>
  </si>
  <si>
    <t>745-767-7686</t>
  </si>
  <si>
    <t>Genoveva</t>
  </si>
  <si>
    <t>599-246-8393</t>
  </si>
  <si>
    <t>Marta</t>
  </si>
  <si>
    <t>Giménez</t>
  </si>
  <si>
    <t>620-805-2901</t>
  </si>
  <si>
    <t>Áurea</t>
  </si>
  <si>
    <t>818-944-4181</t>
  </si>
  <si>
    <t>Ángela</t>
  </si>
  <si>
    <t>720-990-2084</t>
  </si>
  <si>
    <t>Eva</t>
  </si>
  <si>
    <t>709-293-1242</t>
  </si>
  <si>
    <t>Ariadna</t>
  </si>
  <si>
    <t>710-705-9960</t>
  </si>
  <si>
    <t>Ángeles</t>
  </si>
  <si>
    <t>313-452-1329</t>
  </si>
  <si>
    <t>742-871-9527</t>
  </si>
  <si>
    <t>902-640-7205</t>
  </si>
  <si>
    <t>443-875-0067</t>
  </si>
  <si>
    <t>Peña</t>
  </si>
  <si>
    <t>774-244-9840</t>
  </si>
  <si>
    <t>764-735-6436</t>
  </si>
  <si>
    <t>845-577-1342</t>
  </si>
  <si>
    <t>603-359-0048</t>
  </si>
  <si>
    <t>Patricio</t>
  </si>
  <si>
    <t>686-831-1646</t>
  </si>
  <si>
    <t>201-934-4596</t>
  </si>
  <si>
    <t>Romero</t>
  </si>
  <si>
    <t>656-462-7423</t>
  </si>
  <si>
    <t>Siro</t>
  </si>
  <si>
    <t>860-492-9323</t>
  </si>
  <si>
    <t>Muñoz</t>
  </si>
  <si>
    <t>655-562-1698</t>
  </si>
  <si>
    <t>504-930-9930</t>
  </si>
  <si>
    <t>507-499-6157</t>
  </si>
  <si>
    <t>976-856-9941</t>
  </si>
  <si>
    <t>Pascual</t>
  </si>
  <si>
    <t>228-820-6771</t>
  </si>
  <si>
    <t>721-600-0468</t>
  </si>
  <si>
    <t>761-205-9738</t>
  </si>
  <si>
    <t>Hidalgo</t>
  </si>
  <si>
    <t>430-750-7948</t>
  </si>
  <si>
    <t>Vicente</t>
  </si>
  <si>
    <t>956-283-8585</t>
  </si>
  <si>
    <t>980-518-0640</t>
  </si>
  <si>
    <t>504-755-7629</t>
  </si>
  <si>
    <t>544-257-8830</t>
  </si>
  <si>
    <t>Moisés</t>
  </si>
  <si>
    <t>210-719-0251</t>
  </si>
  <si>
    <t>706-589-2942</t>
  </si>
  <si>
    <t>675-998-5731</t>
  </si>
  <si>
    <t>949-506-0911</t>
  </si>
  <si>
    <t>364-510-4021</t>
  </si>
  <si>
    <t>817-767-1378</t>
  </si>
  <si>
    <t>868-991-8131</t>
  </si>
  <si>
    <t>Miguel</t>
  </si>
  <si>
    <t>563-609-7570</t>
  </si>
  <si>
    <t>698-727-7772</t>
  </si>
  <si>
    <t>Ladislao</t>
  </si>
  <si>
    <t>702-665-6068</t>
  </si>
  <si>
    <t>403-772-6627</t>
  </si>
  <si>
    <t>Julián</t>
  </si>
  <si>
    <t>786-999-9425</t>
  </si>
  <si>
    <t>968-931-7750</t>
  </si>
  <si>
    <t>826-382-0705</t>
  </si>
  <si>
    <t>Sáez</t>
  </si>
  <si>
    <t>981-303-5526</t>
  </si>
  <si>
    <t>300-990-8384</t>
  </si>
  <si>
    <t>252-322-1475</t>
  </si>
  <si>
    <t>Onésimo</t>
  </si>
  <si>
    <t>427-860-3996</t>
  </si>
  <si>
    <t>772-254-3510</t>
  </si>
  <si>
    <t>Constancio</t>
  </si>
  <si>
    <t>León</t>
  </si>
  <si>
    <t>466-210-1610</t>
  </si>
  <si>
    <t>García</t>
  </si>
  <si>
    <t>931-956-6658</t>
  </si>
  <si>
    <t>396-546-8173</t>
  </si>
  <si>
    <t>540-439-1473</t>
  </si>
  <si>
    <t>558-977-7976</t>
  </si>
  <si>
    <t>Esiquio</t>
  </si>
  <si>
    <t>578-377-2209</t>
  </si>
  <si>
    <t>815-492-6058</t>
  </si>
  <si>
    <t>471-291-2080</t>
  </si>
  <si>
    <t>518-636-4485</t>
  </si>
  <si>
    <t>Caballero</t>
  </si>
  <si>
    <t>428-235-7516</t>
  </si>
  <si>
    <t>Heliodoro</t>
  </si>
  <si>
    <t>836-747-3972</t>
  </si>
  <si>
    <t>506-914-8147</t>
  </si>
  <si>
    <t>824-565-0448</t>
  </si>
  <si>
    <t>997-549-5195</t>
  </si>
  <si>
    <t>854-243-4090</t>
  </si>
  <si>
    <t>Ramos</t>
  </si>
  <si>
    <t>700-629-1887</t>
  </si>
  <si>
    <t>224-790-3731</t>
  </si>
  <si>
    <t>730-668-7486</t>
  </si>
  <si>
    <t>Marín</t>
  </si>
  <si>
    <t>711-253-0260</t>
  </si>
  <si>
    <t>887-746-6585</t>
  </si>
  <si>
    <t>434-678-9815</t>
  </si>
  <si>
    <t>Casiano</t>
  </si>
  <si>
    <t>223-443-2011</t>
  </si>
  <si>
    <t>304-263-1796</t>
  </si>
  <si>
    <t>287-370-3649</t>
  </si>
  <si>
    <t>455-433-3479</t>
  </si>
  <si>
    <t>660-817-0653</t>
  </si>
  <si>
    <t>744-874-9855</t>
  </si>
  <si>
    <t>795-929-7461</t>
  </si>
  <si>
    <t>857-801-4122</t>
  </si>
  <si>
    <t>439-781-8891</t>
  </si>
  <si>
    <t>281-430-9328</t>
  </si>
  <si>
    <t>526-837-1808</t>
  </si>
  <si>
    <t>525-976-0582</t>
  </si>
  <si>
    <t>739-699-6372</t>
  </si>
  <si>
    <t>420-365-3092</t>
  </si>
  <si>
    <t>263-739-2373</t>
  </si>
  <si>
    <t>Joaquín</t>
  </si>
  <si>
    <t>610-966-4381</t>
  </si>
  <si>
    <t>653-686-5432</t>
  </si>
  <si>
    <t>984-794-0416</t>
  </si>
  <si>
    <t>962-349-9134</t>
  </si>
  <si>
    <t>Sánchez</t>
  </si>
  <si>
    <t>832-420-5814</t>
  </si>
  <si>
    <t>359-217-0217</t>
  </si>
  <si>
    <t>222-504-9019</t>
  </si>
  <si>
    <t>618-349-4689</t>
  </si>
  <si>
    <t>767-601-7301</t>
  </si>
  <si>
    <t>994-203-6870</t>
  </si>
  <si>
    <t>Álvarez</t>
  </si>
  <si>
    <t>355-439-3799</t>
  </si>
  <si>
    <t>653-925-8254</t>
  </si>
  <si>
    <t>602-647-2215</t>
  </si>
  <si>
    <t>440-938-1981</t>
  </si>
  <si>
    <t>957-418-2276</t>
  </si>
  <si>
    <t>325-464-6629</t>
  </si>
  <si>
    <t>821-280-2975</t>
  </si>
  <si>
    <t>Sebastián</t>
  </si>
  <si>
    <t>940-514-8618</t>
  </si>
  <si>
    <t>Lorenzo</t>
  </si>
  <si>
    <t>916-985-8837</t>
  </si>
  <si>
    <t>770-332-7978</t>
  </si>
  <si>
    <t>712-707-8514</t>
  </si>
  <si>
    <t>735-339-7152</t>
  </si>
  <si>
    <t>834-414-4925</t>
  </si>
  <si>
    <t>Ferrer</t>
  </si>
  <si>
    <t>891-782-2365</t>
  </si>
  <si>
    <t>296-744-2284</t>
  </si>
  <si>
    <t>431-931-4350</t>
  </si>
  <si>
    <t>994-537-4486</t>
  </si>
  <si>
    <t>Josep</t>
  </si>
  <si>
    <t>495-718-6319</t>
  </si>
  <si>
    <t>Andrés</t>
  </si>
  <si>
    <t>936-482-2917</t>
  </si>
  <si>
    <t>979-827-5505</t>
  </si>
  <si>
    <t>874-347-7948</t>
  </si>
  <si>
    <t>908-919-9856</t>
  </si>
  <si>
    <t>938-806-6379</t>
  </si>
  <si>
    <t>Nicodemo</t>
  </si>
  <si>
    <t>442-463-5277</t>
  </si>
  <si>
    <t>885-324-8168</t>
  </si>
  <si>
    <t>687-648-7648</t>
  </si>
  <si>
    <t>798-578-0337</t>
  </si>
  <si>
    <t>454-525-9960</t>
  </si>
  <si>
    <t>Casio</t>
  </si>
  <si>
    <t>749-561-5348</t>
  </si>
  <si>
    <t>824-744-3802</t>
  </si>
  <si>
    <t>383-257-4151</t>
  </si>
  <si>
    <t>828-923-0997</t>
  </si>
  <si>
    <t>345-847-6783</t>
  </si>
  <si>
    <t>753-620-2512</t>
  </si>
  <si>
    <t>279-883-0908</t>
  </si>
  <si>
    <t>889-369-4479</t>
  </si>
  <si>
    <t>707-841-7341</t>
  </si>
  <si>
    <t>804-797-3696</t>
  </si>
  <si>
    <t>Josué</t>
  </si>
  <si>
    <t>711-493-8859</t>
  </si>
  <si>
    <t>763-379-3904</t>
  </si>
  <si>
    <t>Jaime</t>
  </si>
  <si>
    <t>566-302-0343</t>
  </si>
  <si>
    <t>951-853-3017</t>
  </si>
  <si>
    <t>856-538-4775</t>
  </si>
  <si>
    <t>771-853-2036</t>
  </si>
  <si>
    <t>464-451-1066</t>
  </si>
  <si>
    <t>657-984-3760</t>
  </si>
  <si>
    <t>343-670-9797</t>
  </si>
  <si>
    <t>457-550-1698</t>
  </si>
  <si>
    <t>357-999-7479</t>
  </si>
  <si>
    <t>Rigoberto</t>
  </si>
  <si>
    <t>799-718-1484</t>
  </si>
  <si>
    <t>249-966-9452</t>
  </si>
  <si>
    <t>Ernesto</t>
  </si>
  <si>
    <t>625-368-0785</t>
  </si>
  <si>
    <t>277-556-9881</t>
  </si>
  <si>
    <t>911-704-3753</t>
  </si>
  <si>
    <t>885-914-9342</t>
  </si>
  <si>
    <t>403-496-1434</t>
  </si>
  <si>
    <t>483-421-2148</t>
  </si>
  <si>
    <t>638-396-2067</t>
  </si>
  <si>
    <t>819-718-2146</t>
  </si>
  <si>
    <t>237-288-0456</t>
  </si>
  <si>
    <t>Pérez</t>
  </si>
  <si>
    <t>794-721-9795</t>
  </si>
  <si>
    <t>482-383-5165</t>
  </si>
  <si>
    <t>Claudio</t>
  </si>
  <si>
    <t>200-377-3423</t>
  </si>
  <si>
    <t>Martín</t>
  </si>
  <si>
    <t>486-857-2384</t>
  </si>
  <si>
    <t>634-530-1005</t>
  </si>
  <si>
    <t>734-809-7139</t>
  </si>
  <si>
    <t>436-567-0884</t>
  </si>
  <si>
    <t>Inocencio</t>
  </si>
  <si>
    <t>821-984-2415</t>
  </si>
  <si>
    <t>559-538-7542</t>
  </si>
  <si>
    <t>479-345-6609</t>
  </si>
  <si>
    <t>237-464-2362</t>
  </si>
  <si>
    <t>Fortunato</t>
  </si>
  <si>
    <t>765-214-2092</t>
  </si>
  <si>
    <t>953-738-2191</t>
  </si>
  <si>
    <t>787-843-6764</t>
  </si>
  <si>
    <t>954-693-8606</t>
  </si>
  <si>
    <t>435-244-9924</t>
  </si>
  <si>
    <t>768-512-9391</t>
  </si>
  <si>
    <t>879-636-9117</t>
  </si>
  <si>
    <t>Gustavo</t>
  </si>
  <si>
    <t>724-588-8142</t>
  </si>
  <si>
    <t>Fuentes</t>
  </si>
  <si>
    <t>396-448-0461</t>
  </si>
  <si>
    <t>743-473-1118</t>
  </si>
  <si>
    <t>590-462-3495</t>
  </si>
  <si>
    <t>312-783-4883</t>
  </si>
  <si>
    <t>Guerrero</t>
  </si>
  <si>
    <t>453-310-8400</t>
  </si>
  <si>
    <t>620-319-9331</t>
  </si>
  <si>
    <t>991-239-8395</t>
  </si>
  <si>
    <t>863-708-3678</t>
  </si>
  <si>
    <t>257-765-8497</t>
  </si>
  <si>
    <t>825-795-9605</t>
  </si>
  <si>
    <t>752-326-8228</t>
  </si>
  <si>
    <t>382-416-7719</t>
  </si>
  <si>
    <t>478-963-1268</t>
  </si>
  <si>
    <t>214-267-1373</t>
  </si>
  <si>
    <t>931-698-8807</t>
  </si>
  <si>
    <t>350-405-9019</t>
  </si>
  <si>
    <t>728-946-8859</t>
  </si>
  <si>
    <t>474-760-1397</t>
  </si>
  <si>
    <t>Pancracio</t>
  </si>
  <si>
    <t>477-428-0690</t>
  </si>
  <si>
    <t>247-282-7749</t>
  </si>
  <si>
    <t>Ibáñez</t>
  </si>
  <si>
    <t>307-476-4197</t>
  </si>
  <si>
    <t>378-301-9466</t>
  </si>
  <si>
    <t>819-303-3561</t>
  </si>
  <si>
    <t>Marciano</t>
  </si>
  <si>
    <t>480-621-7385</t>
  </si>
  <si>
    <t>Mario</t>
  </si>
  <si>
    <t>318-787-6291</t>
  </si>
  <si>
    <t>896-924-2175</t>
  </si>
  <si>
    <t>Luis</t>
  </si>
  <si>
    <t>909-769-9668</t>
  </si>
  <si>
    <t>298-693-0119</t>
  </si>
  <si>
    <t>921-333-4583</t>
  </si>
  <si>
    <t>Anselmo</t>
  </si>
  <si>
    <t>567-411-8211</t>
  </si>
  <si>
    <t>964-598-1277</t>
  </si>
  <si>
    <t>995-829-9661</t>
  </si>
  <si>
    <t>808-329-7260</t>
  </si>
  <si>
    <t>Francisco</t>
  </si>
  <si>
    <t>867-954-0158</t>
  </si>
  <si>
    <t>265-373-0404</t>
  </si>
  <si>
    <t>966-869-7406</t>
  </si>
  <si>
    <t>736-428-0613</t>
  </si>
  <si>
    <t>Tomas</t>
  </si>
  <si>
    <t>819-590-5481</t>
  </si>
  <si>
    <t>340-542-7291</t>
  </si>
  <si>
    <t>Marc</t>
  </si>
  <si>
    <t>894-361-0252</t>
  </si>
  <si>
    <t>Raimundo</t>
  </si>
  <si>
    <t>345-382-4150</t>
  </si>
  <si>
    <t>414-419-7184</t>
  </si>
  <si>
    <t>749-851-1861</t>
  </si>
  <si>
    <t>549-310-1370</t>
  </si>
  <si>
    <t>811-798-6059</t>
  </si>
  <si>
    <t>330-545-7933</t>
  </si>
  <si>
    <t>929-570-6766</t>
  </si>
  <si>
    <t>844-846-3105</t>
  </si>
  <si>
    <t>356-354-1851</t>
  </si>
  <si>
    <t>316-625-6495</t>
  </si>
  <si>
    <t>Ramón</t>
  </si>
  <si>
    <t>823-477-5549</t>
  </si>
  <si>
    <t>Antero</t>
  </si>
  <si>
    <t>507-523-8077</t>
  </si>
  <si>
    <t>869-388-3137</t>
  </si>
  <si>
    <t>433-575-5408</t>
  </si>
  <si>
    <t>718-595-8715</t>
  </si>
  <si>
    <t>805-831-2113</t>
  </si>
  <si>
    <t>256-824-0922</t>
  </si>
  <si>
    <t>601-826-0400</t>
  </si>
  <si>
    <t>252-347-8587</t>
  </si>
  <si>
    <t>211-812-3808</t>
  </si>
  <si>
    <t>210-789-1459</t>
  </si>
  <si>
    <t>541-755-1062</t>
  </si>
  <si>
    <t>Soler</t>
  </si>
  <si>
    <t>777-537-1934</t>
  </si>
  <si>
    <t>222-790-7372</t>
  </si>
  <si>
    <t>828-222-8455</t>
  </si>
  <si>
    <t>819-666-2235</t>
  </si>
  <si>
    <t>726-863-5663</t>
  </si>
  <si>
    <t>566-621-6247</t>
  </si>
  <si>
    <t>Carmelo</t>
  </si>
  <si>
    <t>736-431-8501</t>
  </si>
  <si>
    <t>767-499-5300</t>
  </si>
  <si>
    <t>640-730-4637</t>
  </si>
  <si>
    <t>Lucas</t>
  </si>
  <si>
    <t>849-455-9740</t>
  </si>
  <si>
    <t>Mauricio</t>
  </si>
  <si>
    <t>486-320-0124</t>
  </si>
  <si>
    <t>983-610-3040</t>
  </si>
  <si>
    <t>410-615-1330</t>
  </si>
  <si>
    <t>Daniel</t>
  </si>
  <si>
    <t>244-628-2213</t>
  </si>
  <si>
    <t>876-967-2246</t>
  </si>
  <si>
    <t>327-373-2652</t>
  </si>
  <si>
    <t>648-206-4494</t>
  </si>
  <si>
    <t>837-242-9137</t>
  </si>
  <si>
    <t>897-855-1610</t>
  </si>
  <si>
    <t>542-420-4463</t>
  </si>
  <si>
    <t>659-554-1092</t>
  </si>
  <si>
    <t>391-613-7532</t>
  </si>
  <si>
    <t>776-438-6197</t>
  </si>
  <si>
    <t>865-707-6839</t>
  </si>
  <si>
    <t>Artemio</t>
  </si>
  <si>
    <t>742-363-2344</t>
  </si>
  <si>
    <t>785-890-7211</t>
  </si>
  <si>
    <t>647-531-2532</t>
  </si>
  <si>
    <t>519-905-8376</t>
  </si>
  <si>
    <t>Salvador</t>
  </si>
  <si>
    <t>240-798-5245</t>
  </si>
  <si>
    <t>387-274-0944</t>
  </si>
  <si>
    <t>Cristóbal</t>
  </si>
  <si>
    <t>977-649-2632</t>
  </si>
  <si>
    <t>744-723-6523</t>
  </si>
  <si>
    <t>854-304-7742</t>
  </si>
  <si>
    <t>Alejandro</t>
  </si>
  <si>
    <t>511-533-1560</t>
  </si>
  <si>
    <t>651-749-9554</t>
  </si>
  <si>
    <t>908-768-4382</t>
  </si>
  <si>
    <t>938-240-8897</t>
  </si>
  <si>
    <t>527-416-0902</t>
  </si>
  <si>
    <t>220-426-8129</t>
  </si>
  <si>
    <t>Isaac</t>
  </si>
  <si>
    <t>724-729-4051</t>
  </si>
  <si>
    <t>722-772-3076</t>
  </si>
  <si>
    <t>950-597-4836</t>
  </si>
  <si>
    <t>567-324-5970</t>
  </si>
  <si>
    <t>Nieto</t>
  </si>
  <si>
    <t>696-991-3958</t>
  </si>
  <si>
    <t>381-318-2694</t>
  </si>
  <si>
    <t>Joel</t>
  </si>
  <si>
    <t>755-995-3084</t>
  </si>
  <si>
    <t>837-211-9549</t>
  </si>
  <si>
    <t>Feliciano</t>
  </si>
  <si>
    <t>581-222-6047</t>
  </si>
  <si>
    <t>347-364-9836</t>
  </si>
  <si>
    <t>584-652-3480</t>
  </si>
  <si>
    <t>322-475-8859</t>
  </si>
  <si>
    <t>724-606-5105</t>
  </si>
  <si>
    <t>989-789-7453</t>
  </si>
  <si>
    <t>Ramiro</t>
  </si>
  <si>
    <t>540-236-2324</t>
  </si>
  <si>
    <t>717-467-3022</t>
  </si>
  <si>
    <t>975-265-4746</t>
  </si>
  <si>
    <t>731-752-2155</t>
  </si>
  <si>
    <t>Jesús</t>
  </si>
  <si>
    <t>844-204-8403</t>
  </si>
  <si>
    <t>634-851-9085</t>
  </si>
  <si>
    <t>897-956-7129</t>
  </si>
  <si>
    <t>833-402-8868</t>
  </si>
  <si>
    <t>885-947-4239</t>
  </si>
  <si>
    <t>644-786-4618</t>
  </si>
  <si>
    <t>581-205-3744</t>
  </si>
  <si>
    <t>Narciso</t>
  </si>
  <si>
    <t>405-264-2075</t>
  </si>
  <si>
    <t>Elías</t>
  </si>
  <si>
    <t>337-660-2502</t>
  </si>
  <si>
    <t>362-728-4835</t>
  </si>
  <si>
    <t>508-968-2783</t>
  </si>
  <si>
    <t>Colombo</t>
  </si>
  <si>
    <t>954-586-5447</t>
  </si>
  <si>
    <t>892-788-8525</t>
  </si>
  <si>
    <t>389-344-7914</t>
  </si>
  <si>
    <t>Domingo</t>
  </si>
  <si>
    <t>323-274-9568</t>
  </si>
  <si>
    <t>446-707-2036</t>
  </si>
  <si>
    <t>344-406-9914</t>
  </si>
  <si>
    <t>284-460-0603</t>
  </si>
  <si>
    <t>424-888-4384</t>
  </si>
  <si>
    <t>882-697-0138</t>
  </si>
  <si>
    <t>942-249-0190</t>
  </si>
  <si>
    <t>603-775-1705</t>
  </si>
  <si>
    <t>921-817-9098</t>
  </si>
  <si>
    <t>336-551-3983</t>
  </si>
  <si>
    <t>637-799-5732</t>
  </si>
  <si>
    <t>282-911-0186</t>
  </si>
  <si>
    <t>357-536-0326</t>
  </si>
  <si>
    <t>656-479-0398</t>
  </si>
  <si>
    <t>747-907-0895</t>
  </si>
  <si>
    <t>261-738-3900</t>
  </si>
  <si>
    <t>314-425-3102</t>
  </si>
  <si>
    <t>326-397-2466</t>
  </si>
  <si>
    <t>506-907-4280</t>
  </si>
  <si>
    <t>991-779-8672</t>
  </si>
  <si>
    <t>208-803-4155</t>
  </si>
  <si>
    <t>724-888-9606</t>
  </si>
  <si>
    <t>926-474-1616</t>
  </si>
  <si>
    <t>590-979-8303</t>
  </si>
  <si>
    <t>386-472-6934</t>
  </si>
  <si>
    <t>446-466-5451</t>
  </si>
  <si>
    <t>467-456-1892</t>
  </si>
  <si>
    <t>419-605-4324</t>
  </si>
  <si>
    <t>668-538-6534</t>
  </si>
  <si>
    <t>440-693-2765</t>
  </si>
  <si>
    <t>286-334-7816</t>
  </si>
  <si>
    <t>Fabio</t>
  </si>
  <si>
    <t>426-258-0382</t>
  </si>
  <si>
    <t>556-447-2736</t>
  </si>
  <si>
    <t>961-301-5565</t>
  </si>
  <si>
    <t>Maximiliano</t>
  </si>
  <si>
    <t>724-679-5884</t>
  </si>
  <si>
    <t>585-914-1620</t>
  </si>
  <si>
    <t>Ignacio</t>
  </si>
  <si>
    <t>382-688-8948</t>
  </si>
  <si>
    <t>819-315-5089</t>
  </si>
  <si>
    <t>803-474-2096</t>
  </si>
  <si>
    <t>Octavio</t>
  </si>
  <si>
    <t>298-235-5364</t>
  </si>
  <si>
    <t>724-363-9590</t>
  </si>
  <si>
    <t>379-345-3659</t>
  </si>
  <si>
    <t>947-593-5551</t>
  </si>
  <si>
    <t>526-891-3353</t>
  </si>
  <si>
    <t>614-345-6423</t>
  </si>
  <si>
    <t>545-709-7087</t>
  </si>
  <si>
    <t>435-322-3884</t>
  </si>
  <si>
    <t>529-689-0350</t>
  </si>
  <si>
    <t>615-530-7447</t>
  </si>
  <si>
    <t>212-541-7841</t>
  </si>
  <si>
    <t>595-979-8290</t>
  </si>
  <si>
    <t>569-924-1143</t>
  </si>
  <si>
    <t>544-204-1876</t>
  </si>
  <si>
    <t>367-616-9915</t>
  </si>
  <si>
    <t>944-377-5151</t>
  </si>
  <si>
    <t>392-748-2721</t>
  </si>
  <si>
    <t>824-406-2447</t>
  </si>
  <si>
    <t>705-697-0921</t>
  </si>
  <si>
    <t>546-502-5256</t>
  </si>
  <si>
    <t>493-669-3793</t>
  </si>
  <si>
    <t>749-680-4090</t>
  </si>
  <si>
    <t>596-825-3945</t>
  </si>
  <si>
    <t>385-991-3137</t>
  </si>
  <si>
    <t>662-373-8152</t>
  </si>
  <si>
    <t>422-208-5233</t>
  </si>
  <si>
    <t>Tito</t>
  </si>
  <si>
    <t>888-960-9160</t>
  </si>
  <si>
    <t>522-317-8105</t>
  </si>
  <si>
    <t>329-271-0974</t>
  </si>
  <si>
    <t>468-237-5771</t>
  </si>
  <si>
    <t>425-372-0337</t>
  </si>
  <si>
    <t>330-315-7170</t>
  </si>
  <si>
    <t>584-217-9028</t>
  </si>
  <si>
    <t>453-652-3694</t>
  </si>
  <si>
    <t>952-662-7272</t>
  </si>
  <si>
    <t>338-427-0805</t>
  </si>
  <si>
    <t>687-950-7385</t>
  </si>
  <si>
    <t>José</t>
  </si>
  <si>
    <t>356-999-4678</t>
  </si>
  <si>
    <t>945-796-6139</t>
  </si>
  <si>
    <t>283-735-0608</t>
  </si>
  <si>
    <t>Héctor</t>
  </si>
  <si>
    <t>606-429-2437</t>
  </si>
  <si>
    <t>285-484-0850</t>
  </si>
  <si>
    <t>924-349-4747</t>
  </si>
  <si>
    <t>Carlos</t>
  </si>
  <si>
    <t>233-688-3842</t>
  </si>
  <si>
    <t>Manuel</t>
  </si>
  <si>
    <t>695-786-7841</t>
  </si>
  <si>
    <t>558-776-3731</t>
  </si>
  <si>
    <t>299-332-4060</t>
  </si>
  <si>
    <t>430-321-1603</t>
  </si>
  <si>
    <t>Luciano</t>
  </si>
  <si>
    <t>217-688-3844</t>
  </si>
  <si>
    <t>923-466-1475</t>
  </si>
  <si>
    <t>549-545-8256</t>
  </si>
  <si>
    <t>324-880-4643</t>
  </si>
  <si>
    <t>437-298-1470</t>
  </si>
  <si>
    <t>Ricardo</t>
  </si>
  <si>
    <t>814-792-3829</t>
  </si>
  <si>
    <t>Amadeo</t>
  </si>
  <si>
    <t>430-907-3811</t>
  </si>
  <si>
    <t>Hugo</t>
  </si>
  <si>
    <t>685-584-0300</t>
  </si>
  <si>
    <t>817-416-8199</t>
  </si>
  <si>
    <t>Survey status legend: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</si>
</sst>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8"/>
      <color theme="1"/>
      <name val="Calibri"/>
      <family val="2"/>
      <scheme val="minor"/>
    </font>
    <font>
      <b/>
      <sz val="18"/>
      <color rgb="FFC00000"/>
      <name val="Calibri"/>
      <family val="2"/>
      <scheme val="minor"/>
    </font>
    <font>
      <sz val="16"/>
      <name val="Arial"/>
      <family val="2"/>
    </font>
    <font>
      <b/>
      <sz val="9"/>
      <color rgb="FFC00000"/>
      <name val="Calibri"/>
      <family val="2"/>
      <scheme val="minor"/>
    </font>
    <font>
      <sz val="12"/>
      <color theme="1"/>
      <name val="Calibri"/>
      <family val="2"/>
      <scheme val="minor"/>
    </font>
    <font>
      <b/>
      <sz val="12"/>
      <color theme="1"/>
      <name val="Calibri"/>
      <family val="2"/>
      <scheme val="minor"/>
    </font>
    <font>
      <b/>
      <sz val="12"/>
      <color theme="4" tint="0.39997558519241921"/>
      <name val="Calibri"/>
      <family val="2"/>
      <scheme val="minor"/>
    </font>
    <font>
      <b/>
      <sz val="12"/>
      <color theme="0" tint="-0.34998626667073579"/>
      <name val="Calibri"/>
      <family val="2"/>
      <scheme val="minor"/>
    </font>
    <font>
      <sz val="11"/>
      <name val="Calibri"/>
      <family val="2"/>
      <scheme val="minor"/>
    </font>
    <font>
      <sz val="9"/>
      <name val="Calibri"/>
      <family val="2"/>
      <scheme val="minor"/>
    </font>
    <font>
      <b/>
      <sz val="12"/>
      <color theme="0"/>
      <name val="Calibri"/>
      <family val="2"/>
      <scheme val="minor"/>
    </font>
    <font>
      <b/>
      <sz val="14"/>
      <color rgb="FFC00000"/>
      <name val="Calibri"/>
      <family val="2"/>
      <scheme val="minor"/>
    </font>
    <font>
      <sz val="11"/>
      <color theme="1"/>
      <name val="Courier New"/>
      <family val="3"/>
    </font>
    <font>
      <b/>
      <sz val="12"/>
      <color theme="7"/>
      <name val="Calibri"/>
      <family val="2"/>
      <scheme val="minor"/>
    </font>
    <font>
      <b/>
      <sz val="11"/>
      <color rgb="FFC00000"/>
      <name val="Calibri"/>
      <family val="2"/>
      <scheme val="minor"/>
    </font>
    <font>
      <sz val="11"/>
      <color theme="0"/>
      <name val="Calibri"/>
      <family val="2"/>
      <scheme val="minor"/>
    </font>
    <font>
      <sz val="9"/>
      <color theme="0"/>
      <name val="Calibri"/>
      <family val="2"/>
      <scheme val="minor"/>
    </font>
    <font>
      <b/>
      <sz val="12"/>
      <color rgb="FFFFC000"/>
      <name val="Calibri"/>
      <family val="2"/>
      <scheme val="minor"/>
    </font>
    <font>
      <sz val="12"/>
      <name val="Calibri"/>
      <family val="2"/>
      <scheme val="minor"/>
    </font>
    <font>
      <sz val="8"/>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rgb="FF92000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indexed="11"/>
        <bgColor indexed="64"/>
      </patternFill>
    </fill>
    <fill>
      <patternFill patternType="solid">
        <fgColor theme="7"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35">
    <xf numFmtId="0" fontId="0" fillId="0" borderId="0" xfId="0"/>
    <xf numFmtId="0" fontId="4" fillId="0" borderId="0" xfId="0" applyFont="1" applyBorder="1" applyProtection="1"/>
    <xf numFmtId="0" fontId="3" fillId="0" borderId="2" xfId="0" applyFont="1" applyBorder="1" applyAlignment="1" applyProtection="1">
      <alignment horizontal="left" vertical="top" wrapText="1"/>
    </xf>
    <xf numFmtId="0" fontId="4" fillId="0" borderId="0" xfId="0" applyFont="1" applyBorder="1" applyAlignment="1" applyProtection="1">
      <alignment horizontal="center" vertical="center"/>
    </xf>
    <xf numFmtId="0" fontId="0" fillId="0" borderId="0" xfId="0" applyBorder="1" applyProtection="1"/>
    <xf numFmtId="0" fontId="0" fillId="0" borderId="0" xfId="0" applyProtection="1"/>
    <xf numFmtId="0" fontId="4" fillId="0" borderId="0" xfId="0" applyFont="1" applyBorder="1" applyAlignment="1" applyProtection="1">
      <alignment horizontal="left" vertical="top" wrapText="1"/>
    </xf>
    <xf numFmtId="0" fontId="5" fillId="0" borderId="0" xfId="0" applyFont="1" applyProtection="1"/>
    <xf numFmtId="0" fontId="2" fillId="0" borderId="0" xfId="0" applyFont="1"/>
    <xf numFmtId="0" fontId="4" fillId="3" borderId="1" xfId="0" applyFont="1" applyFill="1" applyBorder="1" applyAlignment="1" applyProtection="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6" borderId="0" xfId="0" applyFill="1"/>
    <xf numFmtId="0" fontId="8" fillId="0" borderId="0" xfId="0" applyFont="1" applyAlignment="1" applyProtection="1">
      <alignment horizontal="left" vertical="top" wrapText="1"/>
    </xf>
    <xf numFmtId="0" fontId="4" fillId="7" borderId="0" xfId="0" applyFont="1" applyFill="1" applyBorder="1" applyProtection="1"/>
    <xf numFmtId="0" fontId="8" fillId="0" borderId="0" xfId="0" applyFont="1" applyAlignment="1" applyProtection="1">
      <alignment vertical="top" wrapText="1"/>
    </xf>
    <xf numFmtId="0" fontId="9" fillId="0" borderId="0" xfId="0" applyFont="1" applyAlignment="1" applyProtection="1">
      <alignment vertical="top" wrapText="1"/>
    </xf>
    <xf numFmtId="0" fontId="0" fillId="0" borderId="0" xfId="0" applyFont="1" applyBorder="1" applyProtection="1"/>
    <xf numFmtId="0" fontId="0" fillId="0" borderId="0" xfId="0" applyFont="1" applyProtection="1"/>
    <xf numFmtId="0" fontId="0" fillId="0" borderId="0" xfId="0" applyFont="1" applyFill="1" applyBorder="1" applyAlignment="1" applyProtection="1">
      <alignment wrapText="1"/>
    </xf>
    <xf numFmtId="0" fontId="0" fillId="0" borderId="0" xfId="0" applyFill="1" applyProtection="1"/>
    <xf numFmtId="0" fontId="10" fillId="8" borderId="0" xfId="0" applyFont="1" applyFill="1" applyAlignment="1">
      <alignment horizontal="right"/>
    </xf>
    <xf numFmtId="0" fontId="10" fillId="0" borderId="0" xfId="0" applyFont="1" applyAlignment="1">
      <alignment horizontal="right"/>
    </xf>
    <xf numFmtId="0" fontId="4" fillId="0" borderId="0" xfId="0" applyFont="1" applyBorder="1" applyAlignment="1" applyProtection="1">
      <alignment horizontal="center"/>
    </xf>
    <xf numFmtId="0" fontId="11" fillId="0" borderId="0" xfId="0" applyFont="1" applyBorder="1" applyAlignment="1" applyProtection="1">
      <alignment vertical="top" wrapText="1"/>
    </xf>
    <xf numFmtId="0" fontId="4" fillId="0" borderId="0" xfId="0" applyFont="1" applyBorder="1" applyAlignment="1" applyProtection="1">
      <alignment horizontal="left" vertical="top"/>
    </xf>
    <xf numFmtId="0" fontId="11" fillId="0" borderId="0" xfId="0" applyFont="1" applyBorder="1" applyAlignment="1" applyProtection="1">
      <alignment vertical="top"/>
    </xf>
    <xf numFmtId="0" fontId="4" fillId="0" borderId="0" xfId="0" applyFont="1" applyFill="1" applyBorder="1" applyAlignment="1" applyProtection="1">
      <alignment horizontal="left" vertical="top"/>
    </xf>
    <xf numFmtId="0" fontId="16" fillId="0" borderId="0" xfId="0" applyFont="1" applyProtection="1"/>
    <xf numFmtId="0" fontId="16" fillId="0" borderId="0" xfId="0" applyFont="1" applyFill="1" applyProtection="1"/>
    <xf numFmtId="0" fontId="17" fillId="0" borderId="0" xfId="0" applyFont="1" applyBorder="1" applyProtection="1"/>
    <xf numFmtId="0" fontId="17" fillId="0" borderId="0" xfId="0" applyFont="1" applyBorder="1" applyAlignment="1" applyProtection="1">
      <alignment horizontal="left" vertical="top" wrapText="1"/>
    </xf>
    <xf numFmtId="0" fontId="17" fillId="0" borderId="0" xfId="0" applyFont="1" applyProtection="1"/>
    <xf numFmtId="0" fontId="3" fillId="0" borderId="1" xfId="0" applyFont="1" applyBorder="1" applyProtection="1"/>
    <xf numFmtId="0" fontId="4" fillId="5" borderId="1" xfId="0" applyFont="1" applyFill="1" applyBorder="1" applyProtection="1"/>
    <xf numFmtId="9" fontId="4" fillId="5" borderId="1" xfId="1" applyFont="1" applyFill="1" applyBorder="1" applyProtection="1"/>
    <xf numFmtId="9" fontId="4" fillId="2" borderId="1" xfId="1" applyFont="1" applyFill="1" applyBorder="1" applyProtection="1"/>
    <xf numFmtId="9" fontId="3" fillId="2" borderId="1" xfId="1" applyFont="1" applyFill="1" applyBorder="1" applyProtection="1"/>
    <xf numFmtId="0" fontId="3" fillId="2" borderId="1" xfId="0" applyFont="1" applyFill="1" applyBorder="1" applyProtection="1"/>
    <xf numFmtId="0" fontId="17" fillId="0" borderId="0" xfId="0" applyFont="1" applyBorder="1" applyAlignment="1" applyProtection="1">
      <alignment vertical="top" wrapText="1"/>
    </xf>
    <xf numFmtId="0" fontId="19" fillId="0" borderId="0" xfId="0" applyFont="1" applyAlignment="1">
      <alignment horizontal="justify" vertical="center"/>
    </xf>
    <xf numFmtId="0" fontId="0" fillId="0" borderId="0" xfId="0" applyAlignment="1">
      <alignment horizontal="justify" vertical="center"/>
    </xf>
    <xf numFmtId="0" fontId="20" fillId="0" borderId="0" xfId="0" applyFont="1" applyAlignment="1">
      <alignment horizontal="justify" vertical="center"/>
    </xf>
    <xf numFmtId="0" fontId="13" fillId="0" borderId="0" xfId="0" applyFont="1" applyAlignment="1" applyProtection="1">
      <alignment vertical="top" wrapText="1"/>
    </xf>
    <xf numFmtId="0" fontId="3"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Alignment="1">
      <alignment horizontal="left" vertical="top" wrapText="1"/>
    </xf>
    <xf numFmtId="0" fontId="9" fillId="0" borderId="0" xfId="0" applyFont="1" applyAlignment="1" applyProtection="1">
      <alignment vertical="top"/>
    </xf>
    <xf numFmtId="0" fontId="7" fillId="4" borderId="12" xfId="0" applyFont="1" applyFill="1" applyBorder="1" applyAlignment="1">
      <alignment horizontal="center"/>
    </xf>
    <xf numFmtId="0" fontId="7" fillId="4" borderId="13" xfId="0" applyFont="1" applyFill="1" applyBorder="1" applyAlignment="1">
      <alignment horizontal="center" vertical="center" wrapText="1"/>
    </xf>
    <xf numFmtId="0" fontId="22" fillId="0" borderId="2" xfId="0" applyFont="1" applyBorder="1" applyAlignment="1">
      <alignment horizontal="left"/>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6" fillId="0" borderId="17" xfId="0" applyFont="1" applyBorder="1" applyAlignment="1">
      <alignment horizontal="left" vertical="center"/>
    </xf>
    <xf numFmtId="0" fontId="0" fillId="0" borderId="17" xfId="0" applyFont="1" applyBorder="1" applyAlignment="1">
      <alignment horizontal="left"/>
    </xf>
    <xf numFmtId="0" fontId="0" fillId="0" borderId="0" xfId="0" applyFont="1"/>
    <xf numFmtId="49" fontId="0" fillId="0" borderId="1" xfId="0" applyNumberFormat="1" applyFont="1" applyBorder="1" applyAlignment="1">
      <alignment wrapText="1"/>
    </xf>
    <xf numFmtId="0" fontId="0" fillId="0" borderId="18" xfId="0" applyFont="1" applyBorder="1" applyAlignment="1">
      <alignment horizontal="right" wrapText="1"/>
    </xf>
    <xf numFmtId="0" fontId="0" fillId="0" borderId="13" xfId="0" applyFont="1" applyBorder="1" applyAlignment="1">
      <alignment horizontal="left" wrapText="1"/>
    </xf>
    <xf numFmtId="0" fontId="6" fillId="0" borderId="1" xfId="0" applyFont="1" applyBorder="1"/>
    <xf numFmtId="0" fontId="0" fillId="0" borderId="1" xfId="0" applyFont="1" applyBorder="1"/>
    <xf numFmtId="0" fontId="0" fillId="0" borderId="18" xfId="0" applyFont="1" applyBorder="1"/>
    <xf numFmtId="0" fontId="0" fillId="0" borderId="13" xfId="0" applyFont="1" applyBorder="1" applyAlignment="1">
      <alignment horizontal="left"/>
    </xf>
    <xf numFmtId="0" fontId="0" fillId="0" borderId="17" xfId="0" applyFont="1" applyBorder="1"/>
    <xf numFmtId="1" fontId="3" fillId="2" borderId="1" xfId="0" applyNumberFormat="1" applyFont="1" applyFill="1" applyBorder="1" applyProtection="1"/>
    <xf numFmtId="1" fontId="4" fillId="9" borderId="1" xfId="0" applyNumberFormat="1" applyFont="1" applyFill="1" applyBorder="1" applyProtection="1"/>
    <xf numFmtId="1" fontId="4" fillId="5" borderId="1" xfId="0" applyNumberFormat="1" applyFont="1" applyFill="1" applyBorder="1" applyProtection="1"/>
    <xf numFmtId="0" fontId="3" fillId="9" borderId="1" xfId="0" applyFont="1" applyFill="1" applyBorder="1" applyAlignment="1" applyProtection="1">
      <alignment wrapText="1"/>
    </xf>
    <xf numFmtId="0" fontId="3" fillId="0" borderId="1" xfId="0" applyFont="1" applyBorder="1" applyAlignment="1" applyProtection="1">
      <alignment wrapText="1"/>
    </xf>
    <xf numFmtId="0" fontId="4" fillId="0" borderId="1" xfId="0" applyFont="1" applyFill="1" applyBorder="1" applyProtection="1"/>
    <xf numFmtId="0" fontId="3" fillId="9" borderId="6" xfId="0" applyFont="1" applyFill="1" applyBorder="1" applyAlignment="1">
      <alignment horizontal="left" vertical="top" wrapText="1"/>
    </xf>
    <xf numFmtId="0" fontId="4" fillId="9"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3" fillId="0" borderId="1" xfId="0" applyFont="1" applyFill="1" applyBorder="1" applyProtection="1"/>
    <xf numFmtId="0" fontId="19" fillId="0" borderId="0" xfId="0" applyFont="1"/>
    <xf numFmtId="0" fontId="4" fillId="5" borderId="1" xfId="0" applyFont="1" applyFill="1" applyBorder="1"/>
    <xf numFmtId="49" fontId="0" fillId="0" borderId="1" xfId="0" quotePrefix="1" applyNumberFormat="1" applyFont="1" applyBorder="1" applyAlignment="1">
      <alignment wrapText="1"/>
    </xf>
    <xf numFmtId="0" fontId="0" fillId="0" borderId="1" xfId="0" applyFont="1" applyBorder="1" applyAlignment="1">
      <alignment horizontal="left" wrapText="1"/>
    </xf>
    <xf numFmtId="49" fontId="0" fillId="0" borderId="1" xfId="0" applyNumberFormat="1" applyFont="1" applyBorder="1" applyAlignment="1">
      <alignment horizontal="left" wrapText="1"/>
    </xf>
    <xf numFmtId="0" fontId="17" fillId="0" borderId="0" xfId="0" applyFont="1" applyBorder="1" applyAlignment="1" applyProtection="1">
      <alignment horizontal="left" vertical="top" wrapText="1"/>
    </xf>
    <xf numFmtId="0" fontId="4" fillId="5" borderId="1" xfId="1" applyNumberFormat="1" applyFont="1" applyFill="1" applyBorder="1" applyAlignment="1" applyProtection="1">
      <alignment horizontal="left" vertical="center" wrapText="1"/>
      <protection locked="0"/>
    </xf>
    <xf numFmtId="0" fontId="4" fillId="5" borderId="2" xfId="1" applyNumberFormat="1" applyFont="1" applyFill="1" applyBorder="1" applyAlignment="1" applyProtection="1">
      <alignment horizontal="center" vertical="center"/>
      <protection locked="0"/>
    </xf>
    <xf numFmtId="0" fontId="4" fillId="5" borderId="3" xfId="1" applyNumberFormat="1" applyFont="1" applyFill="1" applyBorder="1" applyAlignment="1" applyProtection="1">
      <alignment horizontal="center" vertical="center"/>
      <protection locked="0"/>
    </xf>
    <xf numFmtId="0" fontId="18" fillId="4" borderId="0" xfId="0" applyFont="1" applyFill="1" applyAlignment="1" applyProtection="1">
      <alignment horizontal="left" vertical="center" wrapText="1"/>
    </xf>
    <xf numFmtId="9" fontId="4" fillId="5" borderId="2" xfId="1" applyNumberFormat="1" applyFont="1" applyFill="1" applyBorder="1" applyAlignment="1" applyProtection="1">
      <alignment horizontal="center" vertical="center"/>
      <protection locked="0"/>
    </xf>
    <xf numFmtId="9" fontId="4" fillId="5" borderId="3" xfId="1" applyNumberFormat="1" applyFont="1" applyFill="1" applyBorder="1" applyAlignment="1" applyProtection="1">
      <alignment horizontal="center" vertical="center"/>
      <protection locked="0"/>
    </xf>
    <xf numFmtId="1" fontId="4" fillId="2" borderId="2" xfId="0" applyNumberFormat="1" applyFont="1" applyFill="1" applyBorder="1" applyAlignment="1" applyProtection="1">
      <alignment horizontal="center" vertical="center"/>
    </xf>
    <xf numFmtId="1" fontId="4" fillId="2" borderId="3" xfId="0" applyNumberFormat="1" applyFont="1" applyFill="1" applyBorder="1" applyAlignment="1" applyProtection="1">
      <alignment horizontal="center" vertical="center"/>
    </xf>
    <xf numFmtId="1" fontId="4" fillId="5" borderId="2" xfId="1" applyNumberFormat="1" applyFont="1" applyFill="1" applyBorder="1" applyAlignment="1" applyProtection="1">
      <alignment horizontal="center" vertical="center"/>
      <protection locked="0"/>
    </xf>
    <xf numFmtId="1" fontId="4" fillId="5" borderId="3" xfId="1" applyNumberFormat="1" applyFont="1" applyFill="1" applyBorder="1" applyAlignment="1" applyProtection="1">
      <alignment horizontal="center" vertical="center"/>
      <protection locked="0"/>
    </xf>
    <xf numFmtId="9" fontId="4" fillId="2" borderId="2" xfId="1" applyFont="1" applyFill="1" applyBorder="1" applyAlignment="1" applyProtection="1">
      <alignment horizontal="center" vertical="center"/>
    </xf>
    <xf numFmtId="9" fontId="4" fillId="2" borderId="3" xfId="1" applyFont="1" applyFill="1" applyBorder="1" applyAlignment="1" applyProtection="1">
      <alignment horizontal="center" vertical="center"/>
    </xf>
    <xf numFmtId="1" fontId="3" fillId="9" borderId="10" xfId="0" applyNumberFormat="1" applyFont="1" applyFill="1" applyBorder="1" applyAlignment="1" applyProtection="1">
      <alignment horizontal="center" vertical="center"/>
    </xf>
    <xf numFmtId="1" fontId="3" fillId="9" borderId="11" xfId="0" applyNumberFormat="1" applyFont="1" applyFill="1" applyBorder="1" applyAlignment="1" applyProtection="1">
      <alignment horizontal="center" vertical="center"/>
    </xf>
    <xf numFmtId="0" fontId="3" fillId="2" borderId="6" xfId="0" applyFont="1" applyFill="1" applyBorder="1" applyAlignment="1" applyProtection="1">
      <alignment horizontal="left" vertical="top" wrapText="1"/>
    </xf>
    <xf numFmtId="0" fontId="3" fillId="2" borderId="7" xfId="0" applyFont="1" applyFill="1" applyBorder="1" applyAlignment="1" applyProtection="1">
      <alignment horizontal="left" vertical="top" wrapText="1"/>
    </xf>
    <xf numFmtId="0" fontId="4" fillId="2" borderId="8" xfId="0" applyFont="1" applyFill="1" applyBorder="1" applyAlignment="1" applyProtection="1">
      <alignment horizontal="left" vertical="top" wrapText="1"/>
    </xf>
    <xf numFmtId="0" fontId="4" fillId="2" borderId="9" xfId="0" applyFont="1" applyFill="1" applyBorder="1" applyAlignment="1" applyProtection="1">
      <alignment horizontal="left" vertical="top" wrapText="1"/>
    </xf>
    <xf numFmtId="0" fontId="3" fillId="0" borderId="6"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4" fillId="0" borderId="8" xfId="0" applyFont="1" applyBorder="1" applyAlignment="1" applyProtection="1">
      <alignment horizontal="left" vertical="top" wrapText="1"/>
    </xf>
    <xf numFmtId="0" fontId="4" fillId="0" borderId="9" xfId="0" applyFont="1" applyBorder="1" applyAlignment="1" applyProtection="1">
      <alignment horizontal="left" vertical="top" wrapText="1"/>
    </xf>
    <xf numFmtId="0" fontId="17" fillId="0" borderId="5"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4" fillId="5" borderId="2"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2" xfId="1" applyNumberFormat="1" applyFont="1" applyFill="1" applyBorder="1" applyAlignment="1" applyProtection="1">
      <alignment horizontal="left" vertical="center" wrapText="1"/>
      <protection locked="0"/>
    </xf>
    <xf numFmtId="0" fontId="4" fillId="5" borderId="4" xfId="1" applyNumberFormat="1" applyFont="1" applyFill="1" applyBorder="1" applyAlignment="1" applyProtection="1">
      <alignment horizontal="left" vertical="center" wrapText="1"/>
      <protection locked="0"/>
    </xf>
    <xf numFmtId="0" fontId="4" fillId="5" borderId="3" xfId="1" applyNumberFormat="1" applyFont="1" applyFill="1" applyBorder="1" applyAlignment="1" applyProtection="1">
      <alignment horizontal="left" vertical="center" wrapText="1"/>
      <protection locked="0"/>
    </xf>
    <xf numFmtId="0" fontId="3" fillId="9" borderId="6" xfId="0" applyFont="1" applyFill="1" applyBorder="1" applyAlignment="1" applyProtection="1">
      <alignment horizontal="left" vertical="top" wrapText="1"/>
    </xf>
    <xf numFmtId="0" fontId="3" fillId="9" borderId="7" xfId="0" applyFont="1" applyFill="1" applyBorder="1" applyAlignment="1" applyProtection="1">
      <alignment horizontal="left" vertical="top" wrapText="1"/>
    </xf>
    <xf numFmtId="0" fontId="4" fillId="9" borderId="8" xfId="0" applyFont="1" applyFill="1" applyBorder="1" applyAlignment="1" applyProtection="1">
      <alignment horizontal="left" vertical="top" wrapText="1"/>
    </xf>
    <xf numFmtId="0" fontId="4" fillId="9" borderId="9" xfId="0" applyFont="1" applyFill="1" applyBorder="1" applyAlignment="1" applyProtection="1">
      <alignment horizontal="left" vertical="top" wrapText="1"/>
    </xf>
    <xf numFmtId="0" fontId="4" fillId="5" borderId="2" xfId="0" applyFont="1" applyFill="1" applyBorder="1" applyAlignment="1" applyProtection="1">
      <alignment horizontal="left" vertical="center" wrapText="1"/>
    </xf>
    <xf numFmtId="0" fontId="4" fillId="5" borderId="4" xfId="0" applyFont="1" applyFill="1" applyBorder="1" applyAlignment="1" applyProtection="1">
      <alignment horizontal="left" vertical="center" wrapText="1"/>
    </xf>
    <xf numFmtId="0" fontId="4" fillId="5" borderId="3" xfId="0" applyFont="1" applyFill="1" applyBorder="1" applyAlignment="1" applyProtection="1">
      <alignment horizontal="left" vertical="center" wrapText="1"/>
    </xf>
    <xf numFmtId="0" fontId="12" fillId="0" borderId="0" xfId="0" applyFont="1" applyAlignment="1" applyProtection="1">
      <alignment horizontal="left" vertical="top" wrapText="1"/>
    </xf>
    <xf numFmtId="0" fontId="7" fillId="4" borderId="14" xfId="0" applyFont="1" applyFill="1" applyBorder="1" applyAlignment="1">
      <alignment horizontal="center"/>
    </xf>
    <xf numFmtId="0" fontId="7" fillId="4" borderId="15" xfId="0" applyFont="1" applyFill="1" applyBorder="1" applyAlignment="1">
      <alignment horizontal="center"/>
    </xf>
    <xf numFmtId="0" fontId="7" fillId="4" borderId="16" xfId="0" applyFont="1" applyFill="1" applyBorder="1" applyAlignment="1">
      <alignment horizontal="center"/>
    </xf>
    <xf numFmtId="9" fontId="3" fillId="3" borderId="2" xfId="1" applyFont="1" applyFill="1" applyBorder="1" applyAlignment="1">
      <alignment horizontal="center" vertical="center"/>
    </xf>
    <xf numFmtId="9" fontId="3" fillId="3" borderId="3" xfId="1" applyFont="1" applyFill="1" applyBorder="1" applyAlignment="1">
      <alignment horizontal="center" vertical="center"/>
    </xf>
    <xf numFmtId="0" fontId="12" fillId="0" borderId="0" xfId="0" applyFont="1" applyAlignment="1">
      <alignment horizontal="left" vertical="center" wrapText="1"/>
    </xf>
    <xf numFmtId="0" fontId="18" fillId="4" borderId="0" xfId="0" applyFont="1" applyFill="1" applyAlignment="1">
      <alignment horizontal="left" vertical="center" wrapText="1"/>
    </xf>
    <xf numFmtId="14" fontId="4" fillId="5" borderId="2" xfId="1" applyNumberFormat="1" applyFont="1" applyFill="1" applyBorder="1" applyAlignment="1" applyProtection="1">
      <alignment horizontal="center" vertical="center"/>
      <protection locked="0"/>
    </xf>
    <xf numFmtId="14" fontId="4" fillId="5" borderId="3" xfId="1" applyNumberFormat="1" applyFont="1" applyFill="1" applyBorder="1" applyAlignment="1" applyProtection="1">
      <alignment horizontal="center" vertical="center"/>
      <protection locked="0"/>
    </xf>
    <xf numFmtId="1" fontId="3" fillId="9" borderId="10" xfId="0" applyNumberFormat="1" applyFont="1" applyFill="1" applyBorder="1" applyAlignment="1">
      <alignment horizontal="center" vertical="center"/>
    </xf>
    <xf numFmtId="1" fontId="3" fillId="9" borderId="11" xfId="0" applyNumberFormat="1" applyFont="1" applyFill="1" applyBorder="1" applyAlignment="1">
      <alignment horizontal="center" vertical="center"/>
    </xf>
    <xf numFmtId="0" fontId="4" fillId="0" borderId="2" xfId="1" applyNumberFormat="1" applyFont="1" applyFill="1" applyBorder="1" applyAlignment="1" applyProtection="1">
      <alignment horizontal="left" vertical="center"/>
      <protection locked="0"/>
    </xf>
    <xf numFmtId="0" fontId="4" fillId="0" borderId="4" xfId="1" applyNumberFormat="1" applyFont="1" applyFill="1" applyBorder="1" applyAlignment="1" applyProtection="1">
      <alignment horizontal="left" vertical="center"/>
      <protection locked="0"/>
    </xf>
    <xf numFmtId="0" fontId="4" fillId="0" borderId="3" xfId="1" applyNumberFormat="1" applyFont="1" applyFill="1" applyBorder="1" applyAlignment="1" applyProtection="1">
      <alignment horizontal="left" vertical="center"/>
      <protection locked="0"/>
    </xf>
  </cellXfs>
  <cellStyles count="2">
    <cellStyle name="Normal" xfId="0" builtinId="0"/>
    <cellStyle name="Percent" xfId="1" builtinId="5"/>
  </cellStyles>
  <dxfs count="4">
    <dxf>
      <font>
        <b/>
        <i val="0"/>
        <color rgb="FFFF0000"/>
      </font>
    </dxf>
    <dxf>
      <font>
        <b/>
        <i val="0"/>
        <color rgb="FFFF0000"/>
      </font>
    </dxf>
    <dxf>
      <font>
        <color rgb="FFC00000"/>
      </font>
    </dxf>
    <dxf>
      <font>
        <b/>
        <i val="0"/>
        <color rgb="FFC00000"/>
      </font>
      <fill>
        <patternFill>
          <bgColor rgb="FFFF9999"/>
        </patternFill>
      </fill>
    </dxf>
  </dxfs>
  <tableStyles count="0" defaultTableStyle="TableStyleMedium2" defaultPivotStyle="PivotStyleLight16"/>
  <colors>
    <mruColors>
      <color rgb="FF920000"/>
      <color rgb="FFFF9999"/>
      <color rgb="FFFF9393"/>
      <color rgb="FFFF5050"/>
      <color rgb="FFFF0000"/>
      <color rgb="FF329030"/>
      <color rgb="FFFFBDBD"/>
      <color rgb="FFFFA7A7"/>
      <color rgb="FFFF8585"/>
      <color rgb="FFFFB9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123825</xdr:rowOff>
        </xdr:from>
        <xdr:to>
          <xdr:col>1</xdr:col>
          <xdr:colOff>0</xdr:colOff>
          <xdr:row>3</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xdr:row>
          <xdr:rowOff>123825</xdr:rowOff>
        </xdr:from>
        <xdr:to>
          <xdr:col>1</xdr:col>
          <xdr:colOff>0</xdr:colOff>
          <xdr:row>4</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xdr:row>
          <xdr:rowOff>123825</xdr:rowOff>
        </xdr:from>
        <xdr:to>
          <xdr:col>1</xdr:col>
          <xdr:colOff>0</xdr:colOff>
          <xdr:row>5</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1</xdr:col>
          <xdr:colOff>0</xdr:colOff>
          <xdr:row>6</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1</xdr:col>
          <xdr:colOff>0</xdr:colOff>
          <xdr:row>6</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5</xdr:row>
          <xdr:rowOff>123825</xdr:rowOff>
        </xdr:from>
        <xdr:to>
          <xdr:col>1</xdr:col>
          <xdr:colOff>409575</xdr:colOff>
          <xdr:row>7</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5</xdr:row>
          <xdr:rowOff>123825</xdr:rowOff>
        </xdr:from>
        <xdr:to>
          <xdr:col>1</xdr:col>
          <xdr:colOff>409575</xdr:colOff>
          <xdr:row>7</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xdr:row>
          <xdr:rowOff>123825</xdr:rowOff>
        </xdr:from>
        <xdr:to>
          <xdr:col>1</xdr:col>
          <xdr:colOff>409575</xdr:colOff>
          <xdr:row>8</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xdr:row>
          <xdr:rowOff>123825</xdr:rowOff>
        </xdr:from>
        <xdr:to>
          <xdr:col>1</xdr:col>
          <xdr:colOff>409575</xdr:colOff>
          <xdr:row>8</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xdr:row>
          <xdr:rowOff>123825</xdr:rowOff>
        </xdr:from>
        <xdr:to>
          <xdr:col>1</xdr:col>
          <xdr:colOff>409575</xdr:colOff>
          <xdr:row>9</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xdr:row>
          <xdr:rowOff>123825</xdr:rowOff>
        </xdr:from>
        <xdr:to>
          <xdr:col>1</xdr:col>
          <xdr:colOff>409575</xdr:colOff>
          <xdr:row>9</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8</xdr:row>
          <xdr:rowOff>123825</xdr:rowOff>
        </xdr:from>
        <xdr:to>
          <xdr:col>1</xdr:col>
          <xdr:colOff>0</xdr:colOff>
          <xdr:row>10</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8</xdr:row>
          <xdr:rowOff>123825</xdr:rowOff>
        </xdr:from>
        <xdr:to>
          <xdr:col>1</xdr:col>
          <xdr:colOff>0</xdr:colOff>
          <xdr:row>10</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123825</xdr:rowOff>
        </xdr:from>
        <xdr:to>
          <xdr:col>1</xdr:col>
          <xdr:colOff>0</xdr:colOff>
          <xdr:row>3</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xdr:row>
          <xdr:rowOff>123825</xdr:rowOff>
        </xdr:from>
        <xdr:to>
          <xdr:col>1</xdr:col>
          <xdr:colOff>409575</xdr:colOff>
          <xdr:row>4</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xdr:row>
          <xdr:rowOff>123825</xdr:rowOff>
        </xdr:from>
        <xdr:to>
          <xdr:col>1</xdr:col>
          <xdr:colOff>409575</xdr:colOff>
          <xdr:row>5</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4</xdr:row>
          <xdr:rowOff>123825</xdr:rowOff>
        </xdr:from>
        <xdr:to>
          <xdr:col>1</xdr:col>
          <xdr:colOff>409575</xdr:colOff>
          <xdr:row>6</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5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1</xdr:col>
          <xdr:colOff>0</xdr:colOff>
          <xdr:row>7</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5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xdr:row>
          <xdr:rowOff>123825</xdr:rowOff>
        </xdr:from>
        <xdr:to>
          <xdr:col>1</xdr:col>
          <xdr:colOff>409575</xdr:colOff>
          <xdr:row>8</xdr:row>
          <xdr:rowOff>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5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xdr:row>
          <xdr:rowOff>123825</xdr:rowOff>
        </xdr:from>
        <xdr:to>
          <xdr:col>1</xdr:col>
          <xdr:colOff>409575</xdr:colOff>
          <xdr:row>9</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5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8</xdr:row>
          <xdr:rowOff>123825</xdr:rowOff>
        </xdr:from>
        <xdr:to>
          <xdr:col>1</xdr:col>
          <xdr:colOff>409575</xdr:colOff>
          <xdr:row>10</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5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9</xdr:row>
          <xdr:rowOff>123825</xdr:rowOff>
        </xdr:from>
        <xdr:to>
          <xdr:col>1</xdr:col>
          <xdr:colOff>409575</xdr:colOff>
          <xdr:row>11</xdr:row>
          <xdr:rowOff>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5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10</xdr:row>
          <xdr:rowOff>123825</xdr:rowOff>
        </xdr:from>
        <xdr:to>
          <xdr:col>1</xdr:col>
          <xdr:colOff>0</xdr:colOff>
          <xdr:row>12</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5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11</xdr:row>
          <xdr:rowOff>123825</xdr:rowOff>
        </xdr:from>
        <xdr:to>
          <xdr:col>1</xdr:col>
          <xdr:colOff>409575</xdr:colOff>
          <xdr:row>13</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5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12</xdr:row>
          <xdr:rowOff>123825</xdr:rowOff>
        </xdr:from>
        <xdr:to>
          <xdr:col>1</xdr:col>
          <xdr:colOff>409575</xdr:colOff>
          <xdr:row>14</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5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13</xdr:row>
          <xdr:rowOff>123825</xdr:rowOff>
        </xdr:from>
        <xdr:to>
          <xdr:col>1</xdr:col>
          <xdr:colOff>409575</xdr:colOff>
          <xdr:row>15</xdr:row>
          <xdr:rowOff>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5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14</xdr:row>
          <xdr:rowOff>123825</xdr:rowOff>
        </xdr:from>
        <xdr:to>
          <xdr:col>1</xdr:col>
          <xdr:colOff>409575</xdr:colOff>
          <xdr:row>16</xdr:row>
          <xdr:rowOff>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5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15</xdr:row>
          <xdr:rowOff>123825</xdr:rowOff>
        </xdr:from>
        <xdr:to>
          <xdr:col>1</xdr:col>
          <xdr:colOff>409575</xdr:colOff>
          <xdr:row>17</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5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17</xdr:row>
          <xdr:rowOff>123825</xdr:rowOff>
        </xdr:from>
        <xdr:to>
          <xdr:col>1</xdr:col>
          <xdr:colOff>0</xdr:colOff>
          <xdr:row>19</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5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18</xdr:row>
          <xdr:rowOff>123825</xdr:rowOff>
        </xdr:from>
        <xdr:to>
          <xdr:col>1</xdr:col>
          <xdr:colOff>409575</xdr:colOff>
          <xdr:row>20</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5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19</xdr:row>
          <xdr:rowOff>123825</xdr:rowOff>
        </xdr:from>
        <xdr:to>
          <xdr:col>1</xdr:col>
          <xdr:colOff>409575</xdr:colOff>
          <xdr:row>21</xdr:row>
          <xdr:rowOff>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5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123825</xdr:rowOff>
        </xdr:from>
        <xdr:to>
          <xdr:col>1</xdr:col>
          <xdr:colOff>409575</xdr:colOff>
          <xdr:row>22</xdr:row>
          <xdr:rowOff>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5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21</xdr:row>
          <xdr:rowOff>123825</xdr:rowOff>
        </xdr:from>
        <xdr:to>
          <xdr:col>1</xdr:col>
          <xdr:colOff>0</xdr:colOff>
          <xdr:row>23</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5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368300</xdr:colOff>
      <xdr:row>0</xdr:row>
      <xdr:rowOff>171450</xdr:rowOff>
    </xdr:from>
    <xdr:to>
      <xdr:col>10</xdr:col>
      <xdr:colOff>31750</xdr:colOff>
      <xdr:row>35</xdr:row>
      <xdr:rowOff>120650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300" y="171450"/>
          <a:ext cx="5759450" cy="63944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18" Type="http://schemas.openxmlformats.org/officeDocument/2006/relationships/ctrlProp" Target="../ctrlProps/ctrlProp28.xml"/><Relationship Id="rId3" Type="http://schemas.openxmlformats.org/officeDocument/2006/relationships/vmlDrawing" Target="../drawings/vmlDrawing2.vml"/><Relationship Id="rId21" Type="http://schemas.openxmlformats.org/officeDocument/2006/relationships/ctrlProp" Target="../ctrlProps/ctrlProp31.xml"/><Relationship Id="rId7" Type="http://schemas.openxmlformats.org/officeDocument/2006/relationships/ctrlProp" Target="../ctrlProps/ctrlProp17.xml"/><Relationship Id="rId12" Type="http://schemas.openxmlformats.org/officeDocument/2006/relationships/ctrlProp" Target="../ctrlProps/ctrlProp22.xml"/><Relationship Id="rId17" Type="http://schemas.openxmlformats.org/officeDocument/2006/relationships/ctrlProp" Target="../ctrlProps/ctrlProp27.xml"/><Relationship Id="rId2" Type="http://schemas.openxmlformats.org/officeDocument/2006/relationships/drawing" Target="../drawings/drawing2.xml"/><Relationship Id="rId16" Type="http://schemas.openxmlformats.org/officeDocument/2006/relationships/ctrlProp" Target="../ctrlProps/ctrlProp26.xml"/><Relationship Id="rId20" Type="http://schemas.openxmlformats.org/officeDocument/2006/relationships/ctrlProp" Target="../ctrlProps/ctrlProp30.xml"/><Relationship Id="rId1" Type="http://schemas.openxmlformats.org/officeDocument/2006/relationships/printerSettings" Target="../printerSettings/printerSettings5.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23" Type="http://schemas.openxmlformats.org/officeDocument/2006/relationships/ctrlProp" Target="../ctrlProps/ctrlProp33.xml"/><Relationship Id="rId10" Type="http://schemas.openxmlformats.org/officeDocument/2006/relationships/ctrlProp" Target="../ctrlProps/ctrlProp20.xml"/><Relationship Id="rId19" Type="http://schemas.openxmlformats.org/officeDocument/2006/relationships/ctrlProp" Target="../ctrlProps/ctrlProp29.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 Id="rId22" Type="http://schemas.openxmlformats.org/officeDocument/2006/relationships/ctrlProp" Target="../ctrlProps/ctrlProp3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4"/>
  <sheetViews>
    <sheetView showGridLines="0" zoomScale="85" zoomScaleNormal="85" workbookViewId="0">
      <selection activeCell="D28" sqref="D28"/>
    </sheetView>
  </sheetViews>
  <sheetFormatPr defaultColWidth="8.85546875" defaultRowHeight="15" x14ac:dyDescent="0.25"/>
  <cols>
    <col min="1" max="1" width="38.140625" style="5" customWidth="1"/>
    <col min="2" max="2" width="74.5703125" style="5" customWidth="1"/>
    <col min="3" max="3" width="17.85546875" style="5" customWidth="1"/>
    <col min="4" max="4" width="24.140625" style="4" bestFit="1" customWidth="1"/>
    <col min="5" max="5" width="28.85546875" style="4" bestFit="1" customWidth="1"/>
    <col min="6" max="6" width="18.85546875" style="5" customWidth="1"/>
    <col min="7" max="7" width="20.42578125" style="5" customWidth="1"/>
    <col min="8" max="8" width="42.5703125" style="5" customWidth="1"/>
    <col min="9" max="9" width="4.42578125" style="5" customWidth="1"/>
    <col min="10" max="10" width="40.140625" style="5" hidden="1" customWidth="1"/>
    <col min="11" max="11" width="9.140625" style="5" customWidth="1"/>
    <col min="12" max="16384" width="8.85546875" style="5"/>
  </cols>
  <sheetData>
    <row r="1" spans="1:10" s="7" customFormat="1" ht="29.1" customHeight="1" x14ac:dyDescent="0.3">
      <c r="A1" s="49" t="s">
        <v>41</v>
      </c>
      <c r="B1" s="18"/>
      <c r="C1" s="17"/>
      <c r="D1" s="17"/>
      <c r="E1" s="17"/>
      <c r="F1" s="17"/>
      <c r="G1" s="17"/>
      <c r="H1" s="17"/>
      <c r="I1" s="17"/>
    </row>
    <row r="2" spans="1:10" s="7" customFormat="1" ht="49.5" customHeight="1" x14ac:dyDescent="0.3">
      <c r="A2" s="120" t="s">
        <v>83</v>
      </c>
      <c r="B2" s="120"/>
      <c r="C2" s="120"/>
      <c r="D2" s="45"/>
      <c r="E2" s="45"/>
      <c r="F2" s="17"/>
      <c r="G2" s="17"/>
      <c r="H2" s="17"/>
      <c r="I2" s="17"/>
      <c r="J2" s="27"/>
    </row>
    <row r="3" spans="1:10" s="7" customFormat="1" ht="16.5" customHeight="1" x14ac:dyDescent="0.3">
      <c r="A3" s="15"/>
      <c r="B3" s="15"/>
      <c r="C3" s="15"/>
      <c r="D3" s="15"/>
      <c r="E3" s="15"/>
      <c r="F3" s="15"/>
      <c r="G3" s="15"/>
      <c r="H3" s="15"/>
      <c r="I3" s="15"/>
      <c r="J3" s="27"/>
    </row>
    <row r="4" spans="1:10" s="7" customFormat="1" ht="18" customHeight="1" x14ac:dyDescent="0.3">
      <c r="A4" s="86" t="s">
        <v>8</v>
      </c>
      <c r="B4" s="86"/>
      <c r="C4" s="86"/>
      <c r="D4" s="15"/>
      <c r="E4" s="15"/>
      <c r="F4" s="15"/>
      <c r="G4" s="15"/>
      <c r="H4" s="15"/>
      <c r="I4" s="15"/>
      <c r="J4" s="27" t="s">
        <v>18</v>
      </c>
    </row>
    <row r="5" spans="1:10" s="7" customFormat="1" ht="59.1" customHeight="1" x14ac:dyDescent="0.3">
      <c r="A5" s="83" t="s">
        <v>121</v>
      </c>
      <c r="B5" s="83"/>
      <c r="C5" s="83"/>
      <c r="D5" s="15"/>
      <c r="E5" s="15"/>
      <c r="F5" s="15"/>
      <c r="G5" s="15"/>
      <c r="H5" s="15"/>
      <c r="I5" s="15"/>
      <c r="J5" s="29" t="s">
        <v>17</v>
      </c>
    </row>
    <row r="6" spans="1:10" s="7" customFormat="1" ht="15.95" customHeight="1" x14ac:dyDescent="0.3">
      <c r="A6" s="21"/>
      <c r="B6" s="21"/>
      <c r="C6" s="15"/>
      <c r="D6" s="15"/>
      <c r="E6" s="15"/>
      <c r="F6" s="15"/>
      <c r="G6" s="15"/>
      <c r="H6" s="15"/>
      <c r="I6" s="15"/>
      <c r="J6" s="27" t="s">
        <v>19</v>
      </c>
    </row>
    <row r="7" spans="1:10" s="7" customFormat="1" ht="48" customHeight="1" x14ac:dyDescent="0.3">
      <c r="A7" s="86" t="s">
        <v>28</v>
      </c>
      <c r="B7" s="86"/>
      <c r="C7" s="86"/>
      <c r="D7" s="15"/>
      <c r="E7" s="15"/>
      <c r="F7" s="15"/>
      <c r="G7" s="15"/>
      <c r="H7" s="15"/>
      <c r="I7" s="15"/>
      <c r="J7" s="27" t="s">
        <v>16</v>
      </c>
    </row>
    <row r="8" spans="1:10" x14ac:dyDescent="0.25">
      <c r="D8" s="30"/>
      <c r="E8" s="30"/>
      <c r="F8" s="30"/>
      <c r="G8" s="30"/>
      <c r="H8" s="30"/>
    </row>
    <row r="9" spans="1:10" x14ac:dyDescent="0.25">
      <c r="A9" s="101" t="s">
        <v>7</v>
      </c>
      <c r="B9" s="102"/>
      <c r="C9" s="84">
        <v>1000</v>
      </c>
      <c r="D9" s="30"/>
      <c r="E9" s="30"/>
      <c r="F9" s="30"/>
      <c r="G9" s="30"/>
      <c r="H9" s="30"/>
    </row>
    <row r="10" spans="1:10" x14ac:dyDescent="0.25">
      <c r="A10" s="103" t="s">
        <v>85</v>
      </c>
      <c r="B10" s="104"/>
      <c r="C10" s="85"/>
      <c r="D10" s="30"/>
      <c r="E10" s="30"/>
      <c r="F10" s="30"/>
      <c r="G10" s="30"/>
      <c r="H10" s="30"/>
    </row>
    <row r="11" spans="1:10" x14ac:dyDescent="0.25">
      <c r="A11" s="1"/>
      <c r="B11" s="1"/>
      <c r="C11" s="25"/>
      <c r="D11" s="30"/>
      <c r="E11" s="30"/>
      <c r="F11" s="30"/>
      <c r="G11" s="30"/>
      <c r="H11" s="33"/>
    </row>
    <row r="12" spans="1:10" ht="14.1" customHeight="1" x14ac:dyDescent="0.25">
      <c r="A12" s="101" t="s">
        <v>1</v>
      </c>
      <c r="B12" s="102"/>
      <c r="C12" s="87">
        <v>0.9</v>
      </c>
      <c r="D12" s="30"/>
      <c r="E12" s="30"/>
      <c r="F12" s="31"/>
      <c r="G12" s="31"/>
      <c r="H12" s="30"/>
    </row>
    <row r="13" spans="1:10" ht="27" customHeight="1" x14ac:dyDescent="0.25">
      <c r="A13" s="103" t="s">
        <v>86</v>
      </c>
      <c r="B13" s="104"/>
      <c r="C13" s="88"/>
      <c r="D13" s="30"/>
      <c r="E13" s="30"/>
      <c r="F13" s="30"/>
      <c r="G13" s="30"/>
      <c r="H13" s="30"/>
    </row>
    <row r="14" spans="1:10" x14ac:dyDescent="0.25">
      <c r="A14" s="1"/>
      <c r="B14" s="1"/>
      <c r="C14" s="3"/>
      <c r="D14" s="30"/>
      <c r="E14" s="30"/>
      <c r="F14" s="30"/>
      <c r="G14" s="30"/>
      <c r="H14" s="30"/>
    </row>
    <row r="15" spans="1:10" ht="14.45" customHeight="1" x14ac:dyDescent="0.25">
      <c r="A15" s="101" t="s">
        <v>0</v>
      </c>
      <c r="B15" s="102"/>
      <c r="C15" s="87">
        <v>0.6</v>
      </c>
      <c r="D15" s="30"/>
      <c r="E15" s="30"/>
      <c r="F15" s="30"/>
      <c r="G15" s="30"/>
      <c r="H15" s="30"/>
    </row>
    <row r="16" spans="1:10" ht="24.75" customHeight="1" x14ac:dyDescent="0.25">
      <c r="A16" s="103" t="s">
        <v>87</v>
      </c>
      <c r="B16" s="104"/>
      <c r="C16" s="88"/>
      <c r="D16" s="30"/>
      <c r="E16" s="30"/>
      <c r="F16" s="30"/>
      <c r="G16" s="30"/>
      <c r="H16" s="30"/>
    </row>
    <row r="17" spans="1:9" x14ac:dyDescent="0.25">
      <c r="A17" s="6"/>
      <c r="B17" s="6"/>
      <c r="C17" s="16"/>
      <c r="D17" s="30"/>
      <c r="E17" s="30"/>
      <c r="F17" s="30"/>
      <c r="G17" s="30"/>
      <c r="H17" s="30"/>
    </row>
    <row r="18" spans="1:9" x14ac:dyDescent="0.25">
      <c r="A18" s="97" t="s">
        <v>11</v>
      </c>
      <c r="B18" s="98"/>
      <c r="C18" s="89">
        <f>IF(OR(C9=0,C12=0,C15=0),"",C9*C12*C15)</f>
        <v>540</v>
      </c>
      <c r="D18" s="82"/>
      <c r="E18" s="82"/>
      <c r="F18" s="82"/>
      <c r="G18" s="82"/>
      <c r="H18" s="82"/>
    </row>
    <row r="19" spans="1:9" ht="26.25" customHeight="1" x14ac:dyDescent="0.25">
      <c r="A19" s="99" t="s">
        <v>9</v>
      </c>
      <c r="B19" s="100"/>
      <c r="C19" s="90"/>
      <c r="D19" s="82"/>
      <c r="E19" s="82"/>
      <c r="F19" s="82"/>
      <c r="G19" s="82"/>
      <c r="H19" s="82"/>
      <c r="I19" s="26"/>
    </row>
    <row r="20" spans="1:9" x14ac:dyDescent="0.25">
      <c r="A20" s="6"/>
      <c r="B20" s="6"/>
      <c r="C20" s="28"/>
      <c r="D20" s="82"/>
      <c r="E20" s="82"/>
      <c r="F20" s="82"/>
      <c r="G20" s="82"/>
      <c r="H20" s="82"/>
      <c r="I20" s="26"/>
    </row>
    <row r="21" spans="1:9" ht="15" customHeight="1" x14ac:dyDescent="0.25">
      <c r="A21" s="101" t="s">
        <v>10</v>
      </c>
      <c r="B21" s="102"/>
      <c r="C21" s="91">
        <v>300</v>
      </c>
      <c r="D21" s="105" t="str">
        <f>IF(C21&gt;C18,J4,IF(AND(C9&lt;201,C9&gt;0),J7,IF(AND(C21&lt;100,C21&gt;0.001),J6,"")))</f>
        <v/>
      </c>
      <c r="E21" s="106"/>
      <c r="F21" s="106"/>
      <c r="G21" s="106"/>
      <c r="H21" s="106"/>
    </row>
    <row r="22" spans="1:9" ht="30" customHeight="1" x14ac:dyDescent="0.25">
      <c r="A22" s="103" t="s">
        <v>13</v>
      </c>
      <c r="B22" s="104"/>
      <c r="C22" s="92"/>
      <c r="D22" s="105"/>
      <c r="E22" s="106"/>
      <c r="F22" s="106"/>
      <c r="G22" s="106"/>
      <c r="H22" s="106"/>
      <c r="I22" s="26"/>
    </row>
    <row r="23" spans="1:9" x14ac:dyDescent="0.25">
      <c r="A23" s="6"/>
      <c r="B23" s="6"/>
      <c r="C23" s="26"/>
      <c r="D23" s="41"/>
      <c r="E23" s="41"/>
      <c r="F23" s="41"/>
      <c r="G23" s="41"/>
      <c r="H23" s="41"/>
      <c r="I23" s="26"/>
    </row>
    <row r="24" spans="1:9" ht="15" customHeight="1" x14ac:dyDescent="0.25">
      <c r="A24" s="97" t="s">
        <v>12</v>
      </c>
      <c r="B24" s="98"/>
      <c r="C24" s="93">
        <f>IF(OR(C9=0,C21=0),"",C21/C9)</f>
        <v>0.3</v>
      </c>
      <c r="D24" s="105" t="str">
        <f>IF(AND(C9&lt;2001,C24&lt;0.3),#REF!,"")</f>
        <v/>
      </c>
      <c r="E24" s="106"/>
      <c r="F24" s="106"/>
      <c r="G24" s="106"/>
      <c r="H24" s="106"/>
      <c r="I24" s="26"/>
    </row>
    <row r="25" spans="1:9" ht="26.25" customHeight="1" x14ac:dyDescent="0.25">
      <c r="A25" s="99" t="s">
        <v>26</v>
      </c>
      <c r="B25" s="100"/>
      <c r="C25" s="94"/>
      <c r="D25" s="105"/>
      <c r="E25" s="106"/>
      <c r="F25" s="106"/>
      <c r="G25" s="106"/>
      <c r="H25" s="106"/>
      <c r="I25" s="26"/>
    </row>
    <row r="26" spans="1:9" ht="15.75" thickBot="1" x14ac:dyDescent="0.3">
      <c r="A26" s="6"/>
      <c r="B26" s="6"/>
      <c r="C26" s="1"/>
      <c r="D26" s="41"/>
      <c r="E26" s="41"/>
      <c r="F26" s="41"/>
      <c r="G26" s="41"/>
      <c r="H26" s="41"/>
    </row>
    <row r="27" spans="1:9" x14ac:dyDescent="0.25">
      <c r="A27" s="113" t="s">
        <v>15</v>
      </c>
      <c r="B27" s="114"/>
      <c r="C27" s="95">
        <f>IF(OR(C21=0,C9=0),"",IF(C21&gt;C18,"",C21/C12/C15))</f>
        <v>555.55555555555554</v>
      </c>
      <c r="D27" s="34" t="str">
        <f>IF(C21&gt;C18,J5,"")</f>
        <v/>
      </c>
      <c r="E27" s="34"/>
      <c r="F27" s="30"/>
      <c r="G27" s="30"/>
      <c r="H27" s="30"/>
    </row>
    <row r="28" spans="1:9" ht="25.5" customHeight="1" thickBot="1" x14ac:dyDescent="0.3">
      <c r="A28" s="115" t="s">
        <v>14</v>
      </c>
      <c r="B28" s="116"/>
      <c r="C28" s="96"/>
      <c r="D28" s="30"/>
      <c r="E28" s="30"/>
      <c r="F28" s="32"/>
      <c r="G28" s="32"/>
      <c r="H28" s="30"/>
    </row>
    <row r="29" spans="1:9" x14ac:dyDescent="0.25">
      <c r="A29" s="6"/>
      <c r="B29" s="6"/>
      <c r="C29" s="1"/>
      <c r="D29" s="32"/>
      <c r="E29" s="32"/>
      <c r="F29" s="30"/>
      <c r="G29" s="30"/>
      <c r="H29" s="33"/>
    </row>
    <row r="30" spans="1:9" ht="53.25" customHeight="1" x14ac:dyDescent="0.25">
      <c r="A30" s="86" t="s">
        <v>29</v>
      </c>
      <c r="B30" s="86"/>
      <c r="C30" s="86"/>
      <c r="D30" s="1"/>
      <c r="E30" s="1"/>
      <c r="F30" s="22"/>
    </row>
    <row r="31" spans="1:9" x14ac:dyDescent="0.25">
      <c r="A31" s="1"/>
      <c r="B31" s="1"/>
      <c r="C31" s="1"/>
      <c r="D31" s="1"/>
      <c r="E31" s="1"/>
    </row>
    <row r="32" spans="1:9" ht="24.75" x14ac:dyDescent="0.25">
      <c r="A32" s="35" t="s">
        <v>20</v>
      </c>
      <c r="B32" s="35" t="s">
        <v>27</v>
      </c>
      <c r="C32" s="35" t="s">
        <v>21</v>
      </c>
      <c r="D32" s="35" t="s">
        <v>24</v>
      </c>
      <c r="E32" s="69" t="s">
        <v>88</v>
      </c>
    </row>
    <row r="33" spans="1:6" x14ac:dyDescent="0.25">
      <c r="A33" s="110" t="s">
        <v>122</v>
      </c>
      <c r="B33" s="107" t="s">
        <v>124</v>
      </c>
      <c r="C33" s="78" t="s">
        <v>23</v>
      </c>
      <c r="D33" s="37">
        <v>0.8</v>
      </c>
      <c r="E33" s="67">
        <f>IF(OR(D33="",$C$27="",$C$21=""),"",$C$27*D33)</f>
        <v>444.44444444444446</v>
      </c>
    </row>
    <row r="34" spans="1:6" x14ac:dyDescent="0.25">
      <c r="A34" s="111"/>
      <c r="B34" s="108"/>
      <c r="C34" s="78" t="s">
        <v>22</v>
      </c>
      <c r="D34" s="37">
        <v>0.2</v>
      </c>
      <c r="E34" s="67">
        <f t="shared" ref="E34:E37" si="0">IF(OR(D34="",$C$27="",$C$21=""),"",$C$27*D34)</f>
        <v>111.11111111111111</v>
      </c>
    </row>
    <row r="35" spans="1:6" x14ac:dyDescent="0.25">
      <c r="A35" s="111"/>
      <c r="B35" s="108"/>
      <c r="C35" s="36"/>
      <c r="D35" s="37"/>
      <c r="E35" s="67" t="str">
        <f t="shared" si="0"/>
        <v/>
      </c>
    </row>
    <row r="36" spans="1:6" x14ac:dyDescent="0.25">
      <c r="A36" s="111"/>
      <c r="B36" s="108"/>
      <c r="C36" s="36"/>
      <c r="D36" s="37"/>
      <c r="E36" s="67" t="str">
        <f t="shared" si="0"/>
        <v/>
      </c>
    </row>
    <row r="37" spans="1:6" x14ac:dyDescent="0.25">
      <c r="A37" s="111"/>
      <c r="B37" s="108"/>
      <c r="C37" s="36"/>
      <c r="D37" s="37"/>
      <c r="E37" s="67" t="str">
        <f t="shared" si="0"/>
        <v/>
      </c>
    </row>
    <row r="38" spans="1:6" x14ac:dyDescent="0.25">
      <c r="A38" s="112"/>
      <c r="B38" s="109"/>
      <c r="C38" s="40" t="s">
        <v>25</v>
      </c>
      <c r="D38" s="39">
        <f>SUM(D33:D37)</f>
        <v>1</v>
      </c>
      <c r="E38" s="66">
        <f>SUM(E33:E37)</f>
        <v>555.55555555555554</v>
      </c>
      <c r="F38" s="5" t="str">
        <f>IF(OR(A33="Pick from the dropdown or write your own:",A33=""),"",IF(D38&lt;1,"The percentages across the categories must add up to 100%",""))</f>
        <v/>
      </c>
    </row>
    <row r="39" spans="1:6" x14ac:dyDescent="0.25">
      <c r="A39" s="110" t="s">
        <v>123</v>
      </c>
      <c r="B39" s="107" t="s">
        <v>125</v>
      </c>
      <c r="C39" s="78" t="s">
        <v>127</v>
      </c>
      <c r="D39" s="37">
        <v>0.1</v>
      </c>
      <c r="E39" s="67">
        <f>IF(OR(D39="",$C$27="",$C$21=""),"",$C$27*D39)</f>
        <v>55.555555555555557</v>
      </c>
    </row>
    <row r="40" spans="1:6" x14ac:dyDescent="0.25">
      <c r="A40" s="111"/>
      <c r="B40" s="108"/>
      <c r="C40" s="78" t="s">
        <v>128</v>
      </c>
      <c r="D40" s="37">
        <v>0.4</v>
      </c>
      <c r="E40" s="67">
        <f t="shared" ref="E40:E43" si="1">IF(OR(D40="",$C$27="",$C$21=""),"",$C$27*D40)</f>
        <v>222.22222222222223</v>
      </c>
    </row>
    <row r="41" spans="1:6" x14ac:dyDescent="0.25">
      <c r="A41" s="111"/>
      <c r="B41" s="108"/>
      <c r="C41" s="78" t="s">
        <v>130</v>
      </c>
      <c r="D41" s="37">
        <v>0.1</v>
      </c>
      <c r="E41" s="67">
        <f t="shared" si="1"/>
        <v>55.555555555555557</v>
      </c>
    </row>
    <row r="42" spans="1:6" x14ac:dyDescent="0.25">
      <c r="A42" s="111"/>
      <c r="B42" s="108"/>
      <c r="C42" s="78" t="s">
        <v>131</v>
      </c>
      <c r="D42" s="37">
        <v>0.2</v>
      </c>
      <c r="E42" s="67">
        <f t="shared" si="1"/>
        <v>111.11111111111111</v>
      </c>
    </row>
    <row r="43" spans="1:6" x14ac:dyDescent="0.25">
      <c r="A43" s="111"/>
      <c r="B43" s="108"/>
      <c r="C43" s="78" t="s">
        <v>129</v>
      </c>
      <c r="D43" s="37">
        <v>0.2</v>
      </c>
      <c r="E43" s="67">
        <f t="shared" si="1"/>
        <v>111.11111111111111</v>
      </c>
    </row>
    <row r="44" spans="1:6" x14ac:dyDescent="0.25">
      <c r="A44" s="112"/>
      <c r="B44" s="109"/>
      <c r="C44" s="40" t="s">
        <v>25</v>
      </c>
      <c r="D44" s="39">
        <f>SUM(D39:D43)</f>
        <v>1</v>
      </c>
      <c r="E44" s="66">
        <f>SUM(E39:E43)</f>
        <v>555.55555555555554</v>
      </c>
      <c r="F44" s="5" t="str">
        <f>IF(OR(A39="Pick from the dropdown or write your own:",A39=""),"",IF(D44&lt;1,"The percentages across the categories must add up to 100%",""))</f>
        <v/>
      </c>
    </row>
    <row r="45" spans="1:6" x14ac:dyDescent="0.25">
      <c r="A45" s="110" t="s">
        <v>126</v>
      </c>
      <c r="B45" s="117"/>
      <c r="C45" s="36"/>
      <c r="D45" s="37"/>
      <c r="E45" s="67" t="str">
        <f>IF(OR(D45="",$C$27="",$C$21=""),"",$C$27*D45)</f>
        <v/>
      </c>
    </row>
    <row r="46" spans="1:6" x14ac:dyDescent="0.25">
      <c r="A46" s="111"/>
      <c r="B46" s="118"/>
      <c r="C46" s="36"/>
      <c r="D46" s="37"/>
      <c r="E46" s="67" t="str">
        <f t="shared" ref="E46:E49" si="2">IF(OR(D46="",$C$27="",$C$21=""),"",$C$27*D46)</f>
        <v/>
      </c>
    </row>
    <row r="47" spans="1:6" x14ac:dyDescent="0.25">
      <c r="A47" s="111"/>
      <c r="B47" s="118"/>
      <c r="C47" s="36"/>
      <c r="D47" s="37"/>
      <c r="E47" s="67" t="str">
        <f t="shared" si="2"/>
        <v/>
      </c>
    </row>
    <row r="48" spans="1:6" x14ac:dyDescent="0.25">
      <c r="A48" s="111"/>
      <c r="B48" s="118"/>
      <c r="C48" s="36"/>
      <c r="D48" s="37"/>
      <c r="E48" s="67" t="str">
        <f t="shared" si="2"/>
        <v/>
      </c>
    </row>
    <row r="49" spans="1:8" x14ac:dyDescent="0.25">
      <c r="A49" s="111"/>
      <c r="B49" s="118"/>
      <c r="C49" s="36"/>
      <c r="D49" s="37"/>
      <c r="E49" s="67" t="str">
        <f t="shared" si="2"/>
        <v/>
      </c>
    </row>
    <row r="50" spans="1:8" x14ac:dyDescent="0.25">
      <c r="A50" s="112"/>
      <c r="B50" s="119"/>
      <c r="C50" s="40" t="s">
        <v>25</v>
      </c>
      <c r="D50" s="39">
        <f>SUM(D45:D49)</f>
        <v>0</v>
      </c>
      <c r="E50" s="66">
        <f>SUM(E45:E49)</f>
        <v>0</v>
      </c>
      <c r="F50" s="5" t="str">
        <f>IF(OR(A45="Pick from the dropdown or write your own:",A45=""),"",IF(D50&lt;1,"The percentages across the categories must add up to 100%",""))</f>
        <v>The percentages across the categories must add up to 100%</v>
      </c>
    </row>
    <row r="51" spans="1:8" ht="15" customHeight="1" x14ac:dyDescent="0.25">
      <c r="A51" s="110" t="s">
        <v>126</v>
      </c>
      <c r="B51" s="117"/>
      <c r="C51" s="36"/>
      <c r="D51" s="37"/>
      <c r="E51" s="67" t="str">
        <f>IF(OR(D51="",$C$27="",$C$21=""),"",$C$27*D51)</f>
        <v/>
      </c>
    </row>
    <row r="52" spans="1:8" x14ac:dyDescent="0.25">
      <c r="A52" s="111"/>
      <c r="B52" s="118"/>
      <c r="C52" s="36"/>
      <c r="D52" s="37"/>
      <c r="E52" s="67" t="str">
        <f t="shared" ref="E52:E55" si="3">IF(OR(D52="",$C$27="",$C$21=""),"",$C$27*D52)</f>
        <v/>
      </c>
    </row>
    <row r="53" spans="1:8" x14ac:dyDescent="0.25">
      <c r="A53" s="111"/>
      <c r="B53" s="118"/>
      <c r="C53" s="36"/>
      <c r="D53" s="37"/>
      <c r="E53" s="67" t="str">
        <f t="shared" si="3"/>
        <v/>
      </c>
    </row>
    <row r="54" spans="1:8" x14ac:dyDescent="0.25">
      <c r="A54" s="111"/>
      <c r="B54" s="118"/>
      <c r="C54" s="36"/>
      <c r="D54" s="37"/>
      <c r="E54" s="67" t="str">
        <f t="shared" si="3"/>
        <v/>
      </c>
    </row>
    <row r="55" spans="1:8" x14ac:dyDescent="0.25">
      <c r="A55" s="111"/>
      <c r="B55" s="118"/>
      <c r="C55" s="36"/>
      <c r="D55" s="37"/>
      <c r="E55" s="67" t="str">
        <f t="shared" si="3"/>
        <v/>
      </c>
    </row>
    <row r="56" spans="1:8" x14ac:dyDescent="0.25">
      <c r="A56" s="112"/>
      <c r="B56" s="119"/>
      <c r="C56" s="40" t="s">
        <v>25</v>
      </c>
      <c r="D56" s="39">
        <f>SUM(D51:D55)</f>
        <v>0</v>
      </c>
      <c r="E56" s="66">
        <f>SUM(E51:E55)</f>
        <v>0</v>
      </c>
      <c r="F56" s="5" t="str">
        <f>IF(OR(A51="Pick from the dropdown or write your own:",A51=""),"",IF(D56&lt;1,"The percentages across the categories must add up to 100%",""))</f>
        <v>The percentages across the categories must add up to 100%</v>
      </c>
    </row>
    <row r="57" spans="1:8" ht="15" customHeight="1" x14ac:dyDescent="0.25">
      <c r="A57" s="110" t="s">
        <v>126</v>
      </c>
      <c r="B57" s="117"/>
      <c r="C57" s="36"/>
      <c r="D57" s="37"/>
      <c r="E57" s="67" t="str">
        <f>IF(OR(D57="",$C$27="",$C$21=""),"",$C$27*D57)</f>
        <v/>
      </c>
    </row>
    <row r="58" spans="1:8" x14ac:dyDescent="0.25">
      <c r="A58" s="111"/>
      <c r="B58" s="118"/>
      <c r="C58" s="36"/>
      <c r="D58" s="37"/>
      <c r="E58" s="67" t="str">
        <f t="shared" ref="E58:E61" si="4">IF(OR(D58="",$C$27="",$C$21=""),"",$C$27*D58)</f>
        <v/>
      </c>
    </row>
    <row r="59" spans="1:8" x14ac:dyDescent="0.25">
      <c r="A59" s="111"/>
      <c r="B59" s="118"/>
      <c r="C59" s="36"/>
      <c r="D59" s="37"/>
      <c r="E59" s="67" t="str">
        <f t="shared" si="4"/>
        <v/>
      </c>
    </row>
    <row r="60" spans="1:8" x14ac:dyDescent="0.25">
      <c r="A60" s="111"/>
      <c r="B60" s="118"/>
      <c r="C60" s="36"/>
      <c r="D60" s="37"/>
      <c r="E60" s="67" t="str">
        <f t="shared" si="4"/>
        <v/>
      </c>
    </row>
    <row r="61" spans="1:8" x14ac:dyDescent="0.25">
      <c r="A61" s="111"/>
      <c r="B61" s="118"/>
      <c r="C61" s="36"/>
      <c r="D61" s="37"/>
      <c r="E61" s="67" t="str">
        <f t="shared" si="4"/>
        <v/>
      </c>
    </row>
    <row r="62" spans="1:8" x14ac:dyDescent="0.25">
      <c r="A62" s="112"/>
      <c r="B62" s="119"/>
      <c r="C62" s="40" t="s">
        <v>25</v>
      </c>
      <c r="D62" s="39">
        <f>SUM(D57:D61)</f>
        <v>0</v>
      </c>
      <c r="E62" s="66">
        <f>SUM(E57:E61)</f>
        <v>0</v>
      </c>
      <c r="F62" s="5" t="str">
        <f>IF(OR(A57="Pick from the dropdown or write your own:",A57=""),"",IF(D62&lt;1,"The percentages across the categories must add up to 100%",""))</f>
        <v>The percentages across the categories must add up to 100%</v>
      </c>
    </row>
    <row r="63" spans="1:8" x14ac:dyDescent="0.25">
      <c r="A63" s="20"/>
      <c r="B63" s="20"/>
      <c r="C63" s="20"/>
      <c r="D63" s="19"/>
      <c r="E63" s="19"/>
      <c r="F63" s="20"/>
      <c r="G63" s="20"/>
      <c r="H63" s="20"/>
    </row>
    <row r="64" spans="1:8" ht="69.75" customHeight="1" x14ac:dyDescent="0.25">
      <c r="A64" s="86" t="s">
        <v>46</v>
      </c>
      <c r="B64" s="86"/>
      <c r="C64" s="86"/>
      <c r="D64" s="19"/>
      <c r="E64" s="19"/>
      <c r="F64" s="20"/>
      <c r="G64" s="20"/>
      <c r="H64" s="20"/>
    </row>
  </sheetData>
  <sheetProtection selectLockedCells="1"/>
  <mergeCells count="40">
    <mergeCell ref="A57:A62"/>
    <mergeCell ref="B57:B62"/>
    <mergeCell ref="A64:C64"/>
    <mergeCell ref="A2:C2"/>
    <mergeCell ref="A45:A50"/>
    <mergeCell ref="B45:B50"/>
    <mergeCell ref="A51:A56"/>
    <mergeCell ref="B51:B56"/>
    <mergeCell ref="A39:A44"/>
    <mergeCell ref="B39:B44"/>
    <mergeCell ref="A10:B10"/>
    <mergeCell ref="A9:B9"/>
    <mergeCell ref="A12:B12"/>
    <mergeCell ref="A13:B13"/>
    <mergeCell ref="A15:B15"/>
    <mergeCell ref="A16:B16"/>
    <mergeCell ref="A24:B24"/>
    <mergeCell ref="D21:H22"/>
    <mergeCell ref="D24:H25"/>
    <mergeCell ref="B33:B38"/>
    <mergeCell ref="A33:A38"/>
    <mergeCell ref="A25:B25"/>
    <mergeCell ref="A27:B27"/>
    <mergeCell ref="A28:B28"/>
    <mergeCell ref="D18:H20"/>
    <mergeCell ref="A5:C5"/>
    <mergeCell ref="C9:C10"/>
    <mergeCell ref="A4:C4"/>
    <mergeCell ref="A30:C30"/>
    <mergeCell ref="A7:C7"/>
    <mergeCell ref="C12:C13"/>
    <mergeCell ref="C15:C16"/>
    <mergeCell ref="C18:C19"/>
    <mergeCell ref="C21:C22"/>
    <mergeCell ref="C24:C25"/>
    <mergeCell ref="C27:C28"/>
    <mergeCell ref="A18:B18"/>
    <mergeCell ref="A19:B19"/>
    <mergeCell ref="A21:B21"/>
    <mergeCell ref="A22:B22"/>
  </mergeCells>
  <conditionalFormatting sqref="C21">
    <cfRule type="expression" dxfId="3" priority="5">
      <formula>$C$21&gt;$C$18</formula>
    </cfRule>
  </conditionalFormatting>
  <conditionalFormatting sqref="D23:H23 D21">
    <cfRule type="expression" dxfId="2" priority="1">
      <formula>$D$21=$J$4</formula>
    </cfRule>
  </conditionalFormatting>
  <dataValidations disablePrompts="1" count="1">
    <dataValidation type="list" allowBlank="1" showInputMessage="1" sqref="A33:A62" xr:uid="{00000000-0002-0000-0000-000000000000}">
      <formula1>"Pick from the dropdown or write your own:,Gender,Age,Occupation,Location,Type of product"</formula1>
    </dataValidation>
  </dataValidations>
  <pageMargins left="0.7" right="0.7" top="0.75" bottom="0.75" header="0.3" footer="0.3"/>
  <pageSetup paperSize="9" orientation="portrait" r:id="rId1"/>
  <ignoredErrors>
    <ignoredError sqref="E33:E56"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topLeftCell="B1" workbookViewId="0">
      <selection activeCell="F5" sqref="F5"/>
    </sheetView>
  </sheetViews>
  <sheetFormatPr defaultColWidth="8.85546875" defaultRowHeight="15" x14ac:dyDescent="0.25"/>
  <cols>
    <col min="1" max="1" width="41.5703125" customWidth="1"/>
  </cols>
  <sheetData>
    <row r="1" spans="1:6" ht="15.2" customHeight="1" x14ac:dyDescent="0.25">
      <c r="A1" s="2" t="s">
        <v>3</v>
      </c>
      <c r="B1" s="9">
        <f>IF('M4 - Calculator'!C9="Sample",'M4 - Calculator'!F21,'M4 - Calculator'!C27)</f>
        <v>555.55555555555554</v>
      </c>
    </row>
    <row r="2" spans="1:6" x14ac:dyDescent="0.25">
      <c r="A2" s="6"/>
      <c r="B2" s="3"/>
    </row>
    <row r="3" spans="1:6" x14ac:dyDescent="0.25">
      <c r="A3" s="2" t="s">
        <v>2</v>
      </c>
      <c r="B3" s="9">
        <f>IF('M4 - Calculator'!C9="Sample",'M4 - Calculator'!C27,'M4 - Calculator'!F21)</f>
        <v>0</v>
      </c>
    </row>
    <row r="4" spans="1:6" x14ac:dyDescent="0.25">
      <c r="A4" s="5"/>
      <c r="B4" s="5"/>
    </row>
    <row r="5" spans="1:6" ht="20.25" x14ac:dyDescent="0.3">
      <c r="F5" s="23">
        <v>1.96</v>
      </c>
    </row>
    <row r="6" spans="1:6" ht="20.25" x14ac:dyDescent="0.3">
      <c r="F6" s="23">
        <v>0.03</v>
      </c>
    </row>
    <row r="7" spans="1:6" ht="20.25" x14ac:dyDescent="0.3">
      <c r="F7" s="23">
        <v>0.5</v>
      </c>
    </row>
    <row r="8" spans="1:6" ht="20.25" x14ac:dyDescent="0.3">
      <c r="F8" s="24">
        <f>1-F7</f>
        <v>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86EB5-C979-49E6-9196-FD956361548E}">
  <dimension ref="A1:C10"/>
  <sheetViews>
    <sheetView showGridLines="0" workbookViewId="0"/>
  </sheetViews>
  <sheetFormatPr defaultRowHeight="15" x14ac:dyDescent="0.25"/>
  <cols>
    <col min="1" max="1" width="5.85546875" customWidth="1"/>
    <col min="2" max="2" width="6.42578125" customWidth="1"/>
  </cols>
  <sheetData>
    <row r="1" spans="1:3" ht="18.75" x14ac:dyDescent="0.3">
      <c r="A1" s="77" t="s">
        <v>30</v>
      </c>
      <c r="B1" s="42"/>
    </row>
    <row r="2" spans="1:3" x14ac:dyDescent="0.25">
      <c r="A2" t="s">
        <v>80</v>
      </c>
      <c r="B2" s="43"/>
    </row>
    <row r="3" spans="1:3" x14ac:dyDescent="0.25">
      <c r="B3" t="s">
        <v>93</v>
      </c>
    </row>
    <row r="4" spans="1:3" x14ac:dyDescent="0.25">
      <c r="B4" t="s">
        <v>94</v>
      </c>
    </row>
    <row r="5" spans="1:3" x14ac:dyDescent="0.25">
      <c r="B5" t="s">
        <v>95</v>
      </c>
    </row>
    <row r="6" spans="1:3" x14ac:dyDescent="0.25">
      <c r="B6" t="s">
        <v>96</v>
      </c>
    </row>
    <row r="7" spans="1:3" x14ac:dyDescent="0.25">
      <c r="C7" t="s">
        <v>97</v>
      </c>
    </row>
    <row r="8" spans="1:3" x14ac:dyDescent="0.25">
      <c r="B8" s="44"/>
      <c r="C8" t="s">
        <v>98</v>
      </c>
    </row>
    <row r="9" spans="1:3" x14ac:dyDescent="0.25">
      <c r="B9" s="44"/>
      <c r="C9" t="s">
        <v>99</v>
      </c>
    </row>
    <row r="10" spans="1:3" x14ac:dyDescent="0.25">
      <c r="B10" t="s">
        <v>100</v>
      </c>
    </row>
  </sheetData>
  <pageMargins left="0.7" right="0.7" top="0.75" bottom="0.75" header="0.3" footer="0.3"/>
  <pageSetup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104775</xdr:colOff>
                    <xdr:row>1</xdr:row>
                    <xdr:rowOff>123825</xdr:rowOff>
                  </from>
                  <to>
                    <xdr:col>1</xdr:col>
                    <xdr:colOff>0</xdr:colOff>
                    <xdr:row>3</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104775</xdr:colOff>
                    <xdr:row>2</xdr:row>
                    <xdr:rowOff>123825</xdr:rowOff>
                  </from>
                  <to>
                    <xdr:col>1</xdr:col>
                    <xdr:colOff>0</xdr:colOff>
                    <xdr:row>4</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104775</xdr:colOff>
                    <xdr:row>3</xdr:row>
                    <xdr:rowOff>123825</xdr:rowOff>
                  </from>
                  <to>
                    <xdr:col>1</xdr:col>
                    <xdr:colOff>0</xdr:colOff>
                    <xdr:row>5</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104775</xdr:colOff>
                    <xdr:row>4</xdr:row>
                    <xdr:rowOff>123825</xdr:rowOff>
                  </from>
                  <to>
                    <xdr:col>1</xdr:col>
                    <xdr:colOff>0</xdr:colOff>
                    <xdr:row>6</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104775</xdr:colOff>
                    <xdr:row>4</xdr:row>
                    <xdr:rowOff>123825</xdr:rowOff>
                  </from>
                  <to>
                    <xdr:col>1</xdr:col>
                    <xdr:colOff>0</xdr:colOff>
                    <xdr:row>6</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104775</xdr:colOff>
                    <xdr:row>5</xdr:row>
                    <xdr:rowOff>123825</xdr:rowOff>
                  </from>
                  <to>
                    <xdr:col>1</xdr:col>
                    <xdr:colOff>409575</xdr:colOff>
                    <xdr:row>7</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104775</xdr:colOff>
                    <xdr:row>5</xdr:row>
                    <xdr:rowOff>123825</xdr:rowOff>
                  </from>
                  <to>
                    <xdr:col>1</xdr:col>
                    <xdr:colOff>409575</xdr:colOff>
                    <xdr:row>7</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104775</xdr:colOff>
                    <xdr:row>6</xdr:row>
                    <xdr:rowOff>123825</xdr:rowOff>
                  </from>
                  <to>
                    <xdr:col>1</xdr:col>
                    <xdr:colOff>409575</xdr:colOff>
                    <xdr:row>8</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104775</xdr:colOff>
                    <xdr:row>6</xdr:row>
                    <xdr:rowOff>123825</xdr:rowOff>
                  </from>
                  <to>
                    <xdr:col>1</xdr:col>
                    <xdr:colOff>409575</xdr:colOff>
                    <xdr:row>8</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104775</xdr:colOff>
                    <xdr:row>7</xdr:row>
                    <xdr:rowOff>123825</xdr:rowOff>
                  </from>
                  <to>
                    <xdr:col>1</xdr:col>
                    <xdr:colOff>409575</xdr:colOff>
                    <xdr:row>9</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104775</xdr:colOff>
                    <xdr:row>7</xdr:row>
                    <xdr:rowOff>123825</xdr:rowOff>
                  </from>
                  <to>
                    <xdr:col>1</xdr:col>
                    <xdr:colOff>409575</xdr:colOff>
                    <xdr:row>9</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0</xdr:col>
                    <xdr:colOff>104775</xdr:colOff>
                    <xdr:row>8</xdr:row>
                    <xdr:rowOff>123825</xdr:rowOff>
                  </from>
                  <to>
                    <xdr:col>1</xdr:col>
                    <xdr:colOff>0</xdr:colOff>
                    <xdr:row>10</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0</xdr:col>
                    <xdr:colOff>104775</xdr:colOff>
                    <xdr:row>8</xdr:row>
                    <xdr:rowOff>123825</xdr:rowOff>
                  </from>
                  <to>
                    <xdr:col>1</xdr:col>
                    <xdr:colOff>0</xdr:colOff>
                    <xdr:row>10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041"/>
  <sheetViews>
    <sheetView showGridLines="0" zoomScale="85" zoomScaleNormal="85" workbookViewId="0">
      <pane ySplit="3" topLeftCell="A4" activePane="bottomLeft" state="frozen"/>
      <selection pane="bottomLeft"/>
    </sheetView>
  </sheetViews>
  <sheetFormatPr defaultColWidth="8.85546875" defaultRowHeight="15" x14ac:dyDescent="0.25"/>
  <cols>
    <col min="1" max="1" width="31.140625" style="56" customWidth="1"/>
    <col min="2" max="2" width="26.85546875" style="62" customWidth="1"/>
    <col min="3" max="3" width="23.5703125" style="62" customWidth="1"/>
    <col min="4" max="4" width="43.85546875" style="62" customWidth="1"/>
    <col min="5" max="8" width="15.5703125" style="62" customWidth="1"/>
    <col min="9" max="9" width="15.5703125" style="63" customWidth="1"/>
    <col min="10" max="10" width="15.5703125" style="64" customWidth="1"/>
    <col min="13" max="13" width="13.5703125" customWidth="1"/>
    <col min="14" max="14" width="40.140625" customWidth="1"/>
  </cols>
  <sheetData>
    <row r="1" spans="1:14" ht="15.75" thickBot="1" x14ac:dyDescent="0.3">
      <c r="A1" s="52" t="s">
        <v>31</v>
      </c>
      <c r="B1"/>
      <c r="C1"/>
      <c r="D1"/>
      <c r="E1"/>
      <c r="F1"/>
      <c r="G1"/>
      <c r="H1"/>
      <c r="I1"/>
      <c r="J1"/>
    </row>
    <row r="2" spans="1:14" x14ac:dyDescent="0.25">
      <c r="A2" s="121" t="s">
        <v>44</v>
      </c>
      <c r="B2" s="122"/>
      <c r="C2" s="122"/>
      <c r="D2" s="122"/>
      <c r="E2" s="122"/>
      <c r="F2" s="122"/>
      <c r="G2" s="122"/>
      <c r="H2" s="122"/>
      <c r="I2" s="123"/>
      <c r="J2" s="50" t="s">
        <v>45</v>
      </c>
    </row>
    <row r="3" spans="1:14" s="8" customFormat="1" ht="126.6" customHeight="1" x14ac:dyDescent="0.25">
      <c r="A3" s="53" t="s">
        <v>48</v>
      </c>
      <c r="B3" s="10" t="s">
        <v>4</v>
      </c>
      <c r="C3" s="10" t="s">
        <v>5</v>
      </c>
      <c r="D3" s="11" t="s">
        <v>47</v>
      </c>
      <c r="E3" s="11" t="str">
        <f>IF(OR('M4 - Calculator'!A33=0,'M4 - Calculator'!A33="Pick from the dropdown or write your own:"), "Characteristic 1", 'M4 - Calculator'!A33)</f>
        <v>Gender</v>
      </c>
      <c r="F3" s="11" t="str">
        <f>IF(OR('M4 - Calculator'!A39=0,'M4 - Calculator'!A39="Pick from the dropdown or write your own:"), "Characteristic 2", 'M4 - Calculator'!A39)</f>
        <v>Location</v>
      </c>
      <c r="G3" s="11" t="str">
        <f>IF(OR('M4 - Calculator'!A45=0,'M4 - Calculator'!A45="Pick from the dropdown or write your own:"), "Characteristic 3", 'M4 - Calculator'!A45)</f>
        <v>n/a</v>
      </c>
      <c r="H3" s="11" t="str">
        <f>IF(OR('M4 - Calculator'!A51=0,'M4 - Calculator'!A51="Pick from the dropdown or write your own:"), "Characteristic 4", 'M4 - Calculator'!A51)</f>
        <v>n/a</v>
      </c>
      <c r="I3" s="54" t="str">
        <f>IF(OR('M4 - Calculator'!A57=0,'M4 - Calculator'!A57="Pick from the dropdown or write your own:"), "Characteristic 5", 'M4 - Calculator'!A57)</f>
        <v>n/a</v>
      </c>
      <c r="J3" s="51" t="s">
        <v>43</v>
      </c>
      <c r="M3" s="8" t="s">
        <v>1017</v>
      </c>
    </row>
    <row r="4" spans="1:14" ht="12.75" customHeight="1" x14ac:dyDescent="0.25">
      <c r="A4" s="55">
        <v>1</v>
      </c>
      <c r="B4" s="55" t="s">
        <v>132</v>
      </c>
      <c r="C4" s="55" t="s">
        <v>133</v>
      </c>
      <c r="D4" s="79" t="s">
        <v>134</v>
      </c>
      <c r="E4" s="58" t="s">
        <v>23</v>
      </c>
      <c r="F4" s="80" t="s">
        <v>129</v>
      </c>
      <c r="G4" s="58"/>
      <c r="H4" s="58"/>
      <c r="I4" s="59"/>
      <c r="J4" s="60" t="s">
        <v>50</v>
      </c>
      <c r="M4" s="57" t="s">
        <v>50</v>
      </c>
      <c r="N4" t="s">
        <v>55</v>
      </c>
    </row>
    <row r="5" spans="1:14" ht="12.75" customHeight="1" x14ac:dyDescent="0.25">
      <c r="A5" s="55">
        <v>2</v>
      </c>
      <c r="B5" s="55" t="s">
        <v>135</v>
      </c>
      <c r="C5" s="55" t="s">
        <v>136</v>
      </c>
      <c r="D5" s="79" t="s">
        <v>137</v>
      </c>
      <c r="E5" s="58" t="s">
        <v>23</v>
      </c>
      <c r="F5" s="81" t="s">
        <v>128</v>
      </c>
      <c r="G5" s="58"/>
      <c r="H5" s="58"/>
      <c r="I5" s="59"/>
      <c r="J5" s="60" t="s">
        <v>53</v>
      </c>
      <c r="M5" t="s">
        <v>53</v>
      </c>
      <c r="N5" t="s">
        <v>56</v>
      </c>
    </row>
    <row r="6" spans="1:14" ht="12.75" customHeight="1" x14ac:dyDescent="0.25">
      <c r="A6" s="55">
        <v>3</v>
      </c>
      <c r="B6" s="55" t="s">
        <v>138</v>
      </c>
      <c r="C6" s="55" t="s">
        <v>139</v>
      </c>
      <c r="D6" s="79" t="s">
        <v>140</v>
      </c>
      <c r="E6" s="58" t="s">
        <v>22</v>
      </c>
      <c r="F6" s="80" t="s">
        <v>129</v>
      </c>
      <c r="G6" s="58"/>
      <c r="H6" s="58"/>
      <c r="I6" s="59"/>
      <c r="J6" s="64" t="s">
        <v>50</v>
      </c>
      <c r="M6" t="s">
        <v>52</v>
      </c>
      <c r="N6" t="s">
        <v>57</v>
      </c>
    </row>
    <row r="7" spans="1:14" ht="12.75" customHeight="1" x14ac:dyDescent="0.25">
      <c r="A7" s="55">
        <v>4</v>
      </c>
      <c r="B7" s="55" t="s">
        <v>141</v>
      </c>
      <c r="C7" s="55" t="s">
        <v>142</v>
      </c>
      <c r="D7" s="79" t="s">
        <v>143</v>
      </c>
      <c r="E7" s="58" t="s">
        <v>23</v>
      </c>
      <c r="F7" s="80" t="s">
        <v>129</v>
      </c>
      <c r="G7" s="58"/>
      <c r="H7" s="58"/>
      <c r="I7" s="59"/>
      <c r="J7" s="60" t="s">
        <v>50</v>
      </c>
      <c r="M7" t="s">
        <v>63</v>
      </c>
      <c r="N7" t="s">
        <v>58</v>
      </c>
    </row>
    <row r="8" spans="1:14" ht="12.75" customHeight="1" x14ac:dyDescent="0.25">
      <c r="A8" s="55">
        <v>5</v>
      </c>
      <c r="B8" s="55" t="s">
        <v>144</v>
      </c>
      <c r="C8" s="55" t="s">
        <v>145</v>
      </c>
      <c r="D8" s="79" t="s">
        <v>146</v>
      </c>
      <c r="E8" s="58" t="s">
        <v>22</v>
      </c>
      <c r="F8" s="81" t="s">
        <v>130</v>
      </c>
      <c r="G8" s="58"/>
      <c r="H8" s="58"/>
      <c r="I8" s="59"/>
      <c r="J8" s="60" t="s">
        <v>50</v>
      </c>
      <c r="M8" t="s">
        <v>51</v>
      </c>
      <c r="N8" t="s">
        <v>59</v>
      </c>
    </row>
    <row r="9" spans="1:14" ht="12.75" customHeight="1" x14ac:dyDescent="0.25">
      <c r="A9" s="55">
        <v>6</v>
      </c>
      <c r="B9" s="55" t="s">
        <v>147</v>
      </c>
      <c r="C9" s="55" t="s">
        <v>133</v>
      </c>
      <c r="D9" s="79" t="s">
        <v>148</v>
      </c>
      <c r="E9" s="58" t="s">
        <v>23</v>
      </c>
      <c r="F9" s="81" t="s">
        <v>128</v>
      </c>
      <c r="G9" s="58"/>
      <c r="H9" s="58"/>
      <c r="I9" s="59"/>
      <c r="J9" s="60" t="s">
        <v>50</v>
      </c>
      <c r="M9" t="s">
        <v>54</v>
      </c>
      <c r="N9" t="s">
        <v>60</v>
      </c>
    </row>
    <row r="10" spans="1:14" ht="12.75" customHeight="1" x14ac:dyDescent="0.25">
      <c r="A10" s="55">
        <v>7</v>
      </c>
      <c r="B10" s="55" t="s">
        <v>149</v>
      </c>
      <c r="C10" s="55" t="s">
        <v>150</v>
      </c>
      <c r="D10" s="79" t="s">
        <v>151</v>
      </c>
      <c r="E10" s="58" t="s">
        <v>23</v>
      </c>
      <c r="F10" s="81" t="s">
        <v>128</v>
      </c>
      <c r="G10" s="58"/>
      <c r="H10" s="58"/>
      <c r="I10" s="59"/>
      <c r="J10" s="60" t="s">
        <v>50</v>
      </c>
    </row>
    <row r="11" spans="1:14" ht="12.75" customHeight="1" x14ac:dyDescent="0.25">
      <c r="A11" s="55">
        <v>8</v>
      </c>
      <c r="B11" s="55" t="s">
        <v>152</v>
      </c>
      <c r="C11" s="55" t="s">
        <v>153</v>
      </c>
      <c r="D11" s="79" t="s">
        <v>154</v>
      </c>
      <c r="E11" s="58" t="s">
        <v>23</v>
      </c>
      <c r="F11" s="81" t="s">
        <v>128</v>
      </c>
      <c r="G11" s="58"/>
      <c r="H11" s="58"/>
      <c r="I11" s="59"/>
      <c r="J11" s="60" t="s">
        <v>54</v>
      </c>
    </row>
    <row r="12" spans="1:14" ht="12.75" customHeight="1" x14ac:dyDescent="0.25">
      <c r="A12" s="55">
        <v>9</v>
      </c>
      <c r="B12" s="55" t="s">
        <v>155</v>
      </c>
      <c r="C12" s="55" t="s">
        <v>156</v>
      </c>
      <c r="D12" s="79" t="s">
        <v>157</v>
      </c>
      <c r="E12" s="58" t="s">
        <v>23</v>
      </c>
      <c r="F12" s="81" t="s">
        <v>127</v>
      </c>
      <c r="G12" s="58"/>
      <c r="H12" s="58"/>
      <c r="I12" s="59"/>
      <c r="J12" s="60" t="s">
        <v>50</v>
      </c>
    </row>
    <row r="13" spans="1:14" ht="12.75" customHeight="1" x14ac:dyDescent="0.25">
      <c r="A13" s="55">
        <v>10</v>
      </c>
      <c r="B13" s="55" t="s">
        <v>158</v>
      </c>
      <c r="C13" s="55" t="s">
        <v>159</v>
      </c>
      <c r="D13" s="79" t="s">
        <v>160</v>
      </c>
      <c r="E13" s="58" t="s">
        <v>23</v>
      </c>
      <c r="F13" s="81" t="s">
        <v>128</v>
      </c>
      <c r="G13" s="58"/>
      <c r="H13" s="58"/>
      <c r="I13" s="59"/>
      <c r="J13" s="60" t="s">
        <v>50</v>
      </c>
    </row>
    <row r="14" spans="1:14" ht="12.75" customHeight="1" x14ac:dyDescent="0.25">
      <c r="A14" s="55">
        <v>11</v>
      </c>
      <c r="B14" s="55" t="s">
        <v>161</v>
      </c>
      <c r="C14" s="55" t="s">
        <v>162</v>
      </c>
      <c r="D14" s="79" t="s">
        <v>163</v>
      </c>
      <c r="E14" s="58" t="s">
        <v>23</v>
      </c>
      <c r="F14" s="81" t="s">
        <v>128</v>
      </c>
      <c r="G14" s="58"/>
      <c r="H14" s="58"/>
      <c r="I14" s="59"/>
      <c r="J14" s="60" t="s">
        <v>50</v>
      </c>
    </row>
    <row r="15" spans="1:14" ht="12.75" customHeight="1" x14ac:dyDescent="0.25">
      <c r="A15" s="55">
        <v>12</v>
      </c>
      <c r="B15" s="55" t="s">
        <v>164</v>
      </c>
      <c r="C15" s="55" t="s">
        <v>165</v>
      </c>
      <c r="D15" s="79" t="s">
        <v>166</v>
      </c>
      <c r="E15" s="58" t="s">
        <v>23</v>
      </c>
      <c r="F15" s="81" t="s">
        <v>128</v>
      </c>
      <c r="G15" s="58"/>
      <c r="H15" s="58"/>
      <c r="I15" s="59"/>
      <c r="J15" s="60" t="s">
        <v>50</v>
      </c>
    </row>
    <row r="16" spans="1:14" ht="12.75" customHeight="1" x14ac:dyDescent="0.25">
      <c r="A16" s="55">
        <v>13</v>
      </c>
      <c r="B16" s="55" t="s">
        <v>167</v>
      </c>
      <c r="C16" s="55" t="s">
        <v>168</v>
      </c>
      <c r="D16" s="79" t="s">
        <v>169</v>
      </c>
      <c r="E16" s="58" t="s">
        <v>23</v>
      </c>
      <c r="F16" s="81" t="s">
        <v>128</v>
      </c>
      <c r="G16" s="58"/>
      <c r="H16" s="58"/>
      <c r="I16" s="59"/>
      <c r="J16" s="60" t="s">
        <v>50</v>
      </c>
    </row>
    <row r="17" spans="1:10" ht="12.75" customHeight="1" x14ac:dyDescent="0.25">
      <c r="A17" s="55">
        <v>14</v>
      </c>
      <c r="B17" s="55" t="s">
        <v>170</v>
      </c>
      <c r="C17" s="55" t="s">
        <v>171</v>
      </c>
      <c r="D17" s="79" t="s">
        <v>172</v>
      </c>
      <c r="E17" s="58" t="s">
        <v>23</v>
      </c>
      <c r="F17" s="80" t="s">
        <v>129</v>
      </c>
      <c r="G17" s="58"/>
      <c r="H17" s="58"/>
      <c r="I17" s="59"/>
      <c r="J17" s="60" t="s">
        <v>50</v>
      </c>
    </row>
    <row r="18" spans="1:10" ht="12.75" customHeight="1" x14ac:dyDescent="0.25">
      <c r="A18" s="55">
        <v>15</v>
      </c>
      <c r="B18" s="55" t="s">
        <v>173</v>
      </c>
      <c r="C18" s="55" t="s">
        <v>174</v>
      </c>
      <c r="D18" s="79" t="s">
        <v>175</v>
      </c>
      <c r="E18" s="58" t="s">
        <v>23</v>
      </c>
      <c r="F18" s="81" t="s">
        <v>130</v>
      </c>
      <c r="G18" s="58"/>
      <c r="H18" s="58"/>
      <c r="I18" s="59"/>
      <c r="J18" s="64" t="s">
        <v>54</v>
      </c>
    </row>
    <row r="19" spans="1:10" ht="12.75" customHeight="1" x14ac:dyDescent="0.25">
      <c r="A19" s="55">
        <v>16</v>
      </c>
      <c r="B19" s="55" t="s">
        <v>176</v>
      </c>
      <c r="C19" s="55" t="s">
        <v>177</v>
      </c>
      <c r="D19" s="79" t="s">
        <v>178</v>
      </c>
      <c r="E19" s="58" t="s">
        <v>23</v>
      </c>
      <c r="F19" s="81" t="s">
        <v>127</v>
      </c>
      <c r="G19" s="58"/>
      <c r="H19" s="58"/>
      <c r="I19" s="59"/>
      <c r="J19" s="60" t="s">
        <v>50</v>
      </c>
    </row>
    <row r="20" spans="1:10" ht="12.75" customHeight="1" x14ac:dyDescent="0.25">
      <c r="A20" s="55">
        <v>17</v>
      </c>
      <c r="B20" s="55" t="s">
        <v>179</v>
      </c>
      <c r="C20" s="55" t="s">
        <v>180</v>
      </c>
      <c r="D20" s="79" t="s">
        <v>181</v>
      </c>
      <c r="E20" s="58" t="s">
        <v>23</v>
      </c>
      <c r="F20" s="81" t="s">
        <v>128</v>
      </c>
      <c r="G20" s="58"/>
      <c r="H20" s="58"/>
      <c r="I20" s="59"/>
      <c r="J20" s="60" t="s">
        <v>63</v>
      </c>
    </row>
    <row r="21" spans="1:10" ht="12.75" customHeight="1" x14ac:dyDescent="0.25">
      <c r="A21" s="55">
        <v>18</v>
      </c>
      <c r="B21" s="55" t="s">
        <v>182</v>
      </c>
      <c r="C21" s="55" t="s">
        <v>183</v>
      </c>
      <c r="D21" s="79" t="s">
        <v>184</v>
      </c>
      <c r="E21" s="58" t="s">
        <v>23</v>
      </c>
      <c r="F21" s="81" t="s">
        <v>127</v>
      </c>
      <c r="G21" s="58"/>
      <c r="H21" s="58"/>
      <c r="I21" s="59"/>
      <c r="J21" s="60" t="s">
        <v>53</v>
      </c>
    </row>
    <row r="22" spans="1:10" ht="12.75" customHeight="1" x14ac:dyDescent="0.25">
      <c r="A22" s="55">
        <v>19</v>
      </c>
      <c r="B22" s="55" t="s">
        <v>185</v>
      </c>
      <c r="C22" s="55" t="s">
        <v>186</v>
      </c>
      <c r="D22" s="79" t="s">
        <v>187</v>
      </c>
      <c r="E22" s="58" t="s">
        <v>22</v>
      </c>
      <c r="F22" s="80" t="s">
        <v>129</v>
      </c>
      <c r="G22" s="58"/>
      <c r="H22" s="58"/>
      <c r="I22" s="59"/>
      <c r="J22" s="60" t="s">
        <v>54</v>
      </c>
    </row>
    <row r="23" spans="1:10" ht="12.75" customHeight="1" x14ac:dyDescent="0.25">
      <c r="A23" s="55">
        <v>20</v>
      </c>
      <c r="B23" s="55" t="s">
        <v>188</v>
      </c>
      <c r="C23" s="55" t="s">
        <v>189</v>
      </c>
      <c r="D23" s="79" t="s">
        <v>190</v>
      </c>
      <c r="E23" s="58" t="s">
        <v>23</v>
      </c>
      <c r="F23" s="81" t="s">
        <v>131</v>
      </c>
      <c r="G23" s="58"/>
      <c r="H23" s="58"/>
      <c r="I23" s="59"/>
      <c r="J23" s="60" t="s">
        <v>50</v>
      </c>
    </row>
    <row r="24" spans="1:10" ht="12.75" customHeight="1" x14ac:dyDescent="0.25">
      <c r="A24" s="55">
        <v>21</v>
      </c>
      <c r="B24" s="55" t="s">
        <v>191</v>
      </c>
      <c r="C24" s="55" t="s">
        <v>192</v>
      </c>
      <c r="D24" s="79" t="s">
        <v>193</v>
      </c>
      <c r="E24" s="58" t="s">
        <v>23</v>
      </c>
      <c r="F24" s="81" t="s">
        <v>128</v>
      </c>
      <c r="G24" s="58"/>
      <c r="H24" s="58"/>
      <c r="I24" s="59"/>
      <c r="J24" s="60" t="s">
        <v>50</v>
      </c>
    </row>
    <row r="25" spans="1:10" ht="12.75" customHeight="1" x14ac:dyDescent="0.25">
      <c r="A25" s="55">
        <v>22</v>
      </c>
      <c r="B25" s="55" t="s">
        <v>194</v>
      </c>
      <c r="C25" s="55" t="s">
        <v>195</v>
      </c>
      <c r="D25" s="79" t="s">
        <v>196</v>
      </c>
      <c r="E25" s="58" t="s">
        <v>22</v>
      </c>
      <c r="F25" s="81" t="s">
        <v>127</v>
      </c>
      <c r="G25" s="58"/>
      <c r="H25" s="58"/>
      <c r="I25" s="59"/>
      <c r="J25" s="60" t="s">
        <v>53</v>
      </c>
    </row>
    <row r="26" spans="1:10" ht="12.75" customHeight="1" x14ac:dyDescent="0.25">
      <c r="A26" s="55">
        <v>23</v>
      </c>
      <c r="B26" s="55" t="s">
        <v>197</v>
      </c>
      <c r="C26" s="55" t="s">
        <v>198</v>
      </c>
      <c r="D26" s="79" t="s">
        <v>199</v>
      </c>
      <c r="E26" s="58" t="s">
        <v>23</v>
      </c>
      <c r="F26" s="81" t="s">
        <v>130</v>
      </c>
      <c r="G26" s="58"/>
      <c r="H26" s="58"/>
      <c r="I26" s="59"/>
      <c r="J26" s="64" t="s">
        <v>52</v>
      </c>
    </row>
    <row r="27" spans="1:10" ht="12.75" customHeight="1" x14ac:dyDescent="0.25">
      <c r="A27" s="55">
        <v>24</v>
      </c>
      <c r="B27" s="55" t="s">
        <v>200</v>
      </c>
      <c r="C27" s="55" t="s">
        <v>201</v>
      </c>
      <c r="D27" s="79" t="s">
        <v>202</v>
      </c>
      <c r="E27" s="58" t="s">
        <v>23</v>
      </c>
      <c r="F27" s="81" t="s">
        <v>128</v>
      </c>
      <c r="G27" s="58"/>
      <c r="H27" s="58"/>
      <c r="I27" s="59"/>
      <c r="J27" s="60" t="s">
        <v>52</v>
      </c>
    </row>
    <row r="28" spans="1:10" ht="12.75" customHeight="1" x14ac:dyDescent="0.25">
      <c r="A28" s="55">
        <v>25</v>
      </c>
      <c r="B28" s="55" t="s">
        <v>203</v>
      </c>
      <c r="C28" s="55" t="s">
        <v>204</v>
      </c>
      <c r="D28" s="79" t="s">
        <v>205</v>
      </c>
      <c r="E28" s="58" t="s">
        <v>23</v>
      </c>
      <c r="F28" s="81" t="s">
        <v>130</v>
      </c>
      <c r="G28" s="58"/>
      <c r="H28" s="58"/>
      <c r="I28" s="59"/>
      <c r="J28" s="64" t="s">
        <v>50</v>
      </c>
    </row>
    <row r="29" spans="1:10" ht="12.75" customHeight="1" x14ac:dyDescent="0.25">
      <c r="A29" s="55">
        <v>26</v>
      </c>
      <c r="B29" s="55" t="s">
        <v>206</v>
      </c>
      <c r="C29" s="55" t="s">
        <v>142</v>
      </c>
      <c r="D29" s="79" t="s">
        <v>207</v>
      </c>
      <c r="E29" s="58" t="s">
        <v>22</v>
      </c>
      <c r="F29" s="81" t="s">
        <v>127</v>
      </c>
      <c r="G29" s="58"/>
      <c r="H29" s="58"/>
      <c r="I29" s="59"/>
      <c r="J29" s="64" t="s">
        <v>50</v>
      </c>
    </row>
    <row r="30" spans="1:10" ht="12.75" customHeight="1" x14ac:dyDescent="0.25">
      <c r="A30" s="55">
        <v>27</v>
      </c>
      <c r="B30" s="55" t="s">
        <v>208</v>
      </c>
      <c r="C30" s="55" t="s">
        <v>209</v>
      </c>
      <c r="D30" s="79" t="s">
        <v>210</v>
      </c>
      <c r="E30" s="58" t="s">
        <v>23</v>
      </c>
      <c r="F30" s="81" t="s">
        <v>131</v>
      </c>
      <c r="G30" s="58"/>
      <c r="H30" s="58"/>
      <c r="I30" s="59"/>
      <c r="J30" s="60" t="s">
        <v>50</v>
      </c>
    </row>
    <row r="31" spans="1:10" ht="12.75" customHeight="1" x14ac:dyDescent="0.25">
      <c r="A31" s="55">
        <v>28</v>
      </c>
      <c r="B31" s="55" t="s">
        <v>211</v>
      </c>
      <c r="C31" s="55" t="s">
        <v>212</v>
      </c>
      <c r="D31" s="79" t="s">
        <v>213</v>
      </c>
      <c r="E31" s="58" t="s">
        <v>22</v>
      </c>
      <c r="F31" s="81" t="s">
        <v>128</v>
      </c>
      <c r="G31" s="58"/>
      <c r="H31" s="58"/>
      <c r="I31" s="59"/>
      <c r="J31" s="60" t="s">
        <v>50</v>
      </c>
    </row>
    <row r="32" spans="1:10" ht="12.75" customHeight="1" x14ac:dyDescent="0.25">
      <c r="A32" s="55">
        <v>29</v>
      </c>
      <c r="B32" s="55" t="s">
        <v>214</v>
      </c>
      <c r="C32" s="55" t="s">
        <v>215</v>
      </c>
      <c r="D32" s="79" t="s">
        <v>216</v>
      </c>
      <c r="E32" s="58" t="s">
        <v>23</v>
      </c>
      <c r="F32" s="81" t="s">
        <v>127</v>
      </c>
      <c r="G32" s="58"/>
      <c r="H32" s="58"/>
      <c r="I32" s="59"/>
      <c r="J32" s="60" t="s">
        <v>50</v>
      </c>
    </row>
    <row r="33" spans="1:10" ht="12.75" customHeight="1" x14ac:dyDescent="0.25">
      <c r="A33" s="55">
        <v>30</v>
      </c>
      <c r="B33" s="55" t="s">
        <v>217</v>
      </c>
      <c r="C33" s="55" t="s">
        <v>168</v>
      </c>
      <c r="D33" s="79" t="s">
        <v>218</v>
      </c>
      <c r="E33" s="58" t="s">
        <v>23</v>
      </c>
      <c r="F33" s="81" t="s">
        <v>130</v>
      </c>
      <c r="G33" s="58"/>
      <c r="H33" s="58"/>
      <c r="I33" s="59"/>
      <c r="J33" s="64" t="s">
        <v>50</v>
      </c>
    </row>
    <row r="34" spans="1:10" ht="12.75" customHeight="1" x14ac:dyDescent="0.25">
      <c r="A34" s="55">
        <v>31</v>
      </c>
      <c r="B34" s="55" t="s">
        <v>219</v>
      </c>
      <c r="C34" s="55" t="s">
        <v>220</v>
      </c>
      <c r="D34" s="79" t="s">
        <v>221</v>
      </c>
      <c r="E34" s="58" t="s">
        <v>22</v>
      </c>
      <c r="F34" s="81" t="s">
        <v>128</v>
      </c>
      <c r="G34" s="58"/>
      <c r="H34" s="58"/>
      <c r="I34" s="59"/>
      <c r="J34" s="60" t="s">
        <v>50</v>
      </c>
    </row>
    <row r="35" spans="1:10" ht="12.75" customHeight="1" x14ac:dyDescent="0.25">
      <c r="A35" s="55">
        <v>32</v>
      </c>
      <c r="B35" s="55" t="s">
        <v>222</v>
      </c>
      <c r="C35" s="55" t="s">
        <v>183</v>
      </c>
      <c r="D35" s="79" t="s">
        <v>223</v>
      </c>
      <c r="E35" s="58" t="s">
        <v>23</v>
      </c>
      <c r="F35" s="81" t="s">
        <v>130</v>
      </c>
      <c r="G35" s="58"/>
      <c r="H35" s="58"/>
      <c r="I35" s="59"/>
      <c r="J35" s="64" t="s">
        <v>50</v>
      </c>
    </row>
    <row r="36" spans="1:10" ht="12.75" customHeight="1" x14ac:dyDescent="0.25">
      <c r="A36" s="55">
        <v>33</v>
      </c>
      <c r="B36" s="55" t="s">
        <v>224</v>
      </c>
      <c r="C36" s="55" t="s">
        <v>195</v>
      </c>
      <c r="D36" s="79" t="s">
        <v>225</v>
      </c>
      <c r="E36" s="58" t="s">
        <v>23</v>
      </c>
      <c r="F36" s="81" t="s">
        <v>128</v>
      </c>
      <c r="G36" s="58"/>
      <c r="H36" s="58"/>
      <c r="I36" s="59"/>
      <c r="J36" s="60" t="s">
        <v>50</v>
      </c>
    </row>
    <row r="37" spans="1:10" ht="12.75" customHeight="1" x14ac:dyDescent="0.25">
      <c r="A37" s="55">
        <v>34</v>
      </c>
      <c r="B37" s="55" t="s">
        <v>226</v>
      </c>
      <c r="C37" s="55" t="s">
        <v>227</v>
      </c>
      <c r="D37" s="79" t="s">
        <v>228</v>
      </c>
      <c r="E37" s="58" t="s">
        <v>23</v>
      </c>
      <c r="F37" s="81" t="s">
        <v>131</v>
      </c>
      <c r="G37" s="58"/>
      <c r="H37" s="58"/>
      <c r="I37" s="59"/>
      <c r="J37" s="60" t="s">
        <v>50</v>
      </c>
    </row>
    <row r="38" spans="1:10" ht="12.75" customHeight="1" x14ac:dyDescent="0.25">
      <c r="A38" s="55">
        <v>35</v>
      </c>
      <c r="B38" s="55" t="s">
        <v>229</v>
      </c>
      <c r="C38" s="55" t="s">
        <v>230</v>
      </c>
      <c r="D38" s="79" t="s">
        <v>231</v>
      </c>
      <c r="E38" s="58" t="s">
        <v>23</v>
      </c>
      <c r="F38" s="81" t="s">
        <v>128</v>
      </c>
      <c r="G38" s="58"/>
      <c r="H38" s="58"/>
      <c r="I38" s="59"/>
      <c r="J38" s="60" t="s">
        <v>53</v>
      </c>
    </row>
    <row r="39" spans="1:10" ht="12.75" customHeight="1" x14ac:dyDescent="0.25">
      <c r="A39" s="55">
        <v>36</v>
      </c>
      <c r="B39" s="55" t="s">
        <v>232</v>
      </c>
      <c r="C39" s="55" t="s">
        <v>233</v>
      </c>
      <c r="D39" s="79" t="s">
        <v>234</v>
      </c>
      <c r="E39" s="58" t="s">
        <v>23</v>
      </c>
      <c r="F39" s="81" t="s">
        <v>128</v>
      </c>
      <c r="G39" s="58"/>
      <c r="H39" s="58"/>
      <c r="I39" s="59"/>
      <c r="J39" s="60" t="s">
        <v>50</v>
      </c>
    </row>
    <row r="40" spans="1:10" ht="12.75" customHeight="1" x14ac:dyDescent="0.25">
      <c r="A40" s="55">
        <v>37</v>
      </c>
      <c r="B40" s="55" t="s">
        <v>235</v>
      </c>
      <c r="C40" s="55" t="s">
        <v>204</v>
      </c>
      <c r="D40" s="79" t="s">
        <v>236</v>
      </c>
      <c r="E40" s="58" t="s">
        <v>23</v>
      </c>
      <c r="F40" s="80" t="s">
        <v>129</v>
      </c>
      <c r="G40" s="58"/>
      <c r="H40" s="58"/>
      <c r="I40" s="59"/>
      <c r="J40" s="60" t="s">
        <v>53</v>
      </c>
    </row>
    <row r="41" spans="1:10" ht="12.75" customHeight="1" x14ac:dyDescent="0.25">
      <c r="A41" s="55">
        <v>38</v>
      </c>
      <c r="B41" s="55" t="s">
        <v>237</v>
      </c>
      <c r="C41" s="55" t="s">
        <v>238</v>
      </c>
      <c r="D41" s="79" t="s">
        <v>239</v>
      </c>
      <c r="E41" s="58" t="s">
        <v>23</v>
      </c>
      <c r="F41" s="80" t="s">
        <v>129</v>
      </c>
      <c r="G41" s="58"/>
      <c r="H41" s="58"/>
      <c r="I41" s="59"/>
      <c r="J41" s="60" t="s">
        <v>50</v>
      </c>
    </row>
    <row r="42" spans="1:10" ht="12.75" customHeight="1" x14ac:dyDescent="0.25">
      <c r="A42" s="55">
        <v>39</v>
      </c>
      <c r="B42" s="55" t="s">
        <v>240</v>
      </c>
      <c r="C42" s="55" t="s">
        <v>241</v>
      </c>
      <c r="D42" s="79" t="s">
        <v>242</v>
      </c>
      <c r="E42" s="58" t="s">
        <v>23</v>
      </c>
      <c r="F42" s="81" t="s">
        <v>127</v>
      </c>
      <c r="G42" s="58"/>
      <c r="H42" s="58"/>
      <c r="I42" s="59"/>
      <c r="J42" s="60" t="s">
        <v>50</v>
      </c>
    </row>
    <row r="43" spans="1:10" ht="12.75" customHeight="1" x14ac:dyDescent="0.25">
      <c r="A43" s="55">
        <v>40</v>
      </c>
      <c r="B43" s="55" t="s">
        <v>243</v>
      </c>
      <c r="C43" s="55" t="s">
        <v>244</v>
      </c>
      <c r="D43" s="79" t="s">
        <v>245</v>
      </c>
      <c r="E43" s="58" t="s">
        <v>23</v>
      </c>
      <c r="F43" s="80" t="s">
        <v>129</v>
      </c>
      <c r="G43" s="58"/>
      <c r="H43" s="58"/>
      <c r="I43" s="59"/>
      <c r="J43" s="60" t="s">
        <v>54</v>
      </c>
    </row>
    <row r="44" spans="1:10" ht="12.75" customHeight="1" x14ac:dyDescent="0.25">
      <c r="A44" s="55">
        <v>41</v>
      </c>
      <c r="B44" s="55" t="s">
        <v>246</v>
      </c>
      <c r="C44" s="55" t="s">
        <v>153</v>
      </c>
      <c r="D44" s="79" t="s">
        <v>247</v>
      </c>
      <c r="E44" s="58" t="s">
        <v>23</v>
      </c>
      <c r="F44" s="81" t="s">
        <v>130</v>
      </c>
      <c r="G44" s="58"/>
      <c r="H44" s="58"/>
      <c r="I44" s="59"/>
      <c r="J44" s="64" t="s">
        <v>54</v>
      </c>
    </row>
    <row r="45" spans="1:10" ht="12.75" customHeight="1" x14ac:dyDescent="0.25">
      <c r="A45" s="55">
        <v>42</v>
      </c>
      <c r="B45" s="55" t="s">
        <v>248</v>
      </c>
      <c r="C45" s="55" t="s">
        <v>249</v>
      </c>
      <c r="D45" s="79" t="s">
        <v>250</v>
      </c>
      <c r="E45" s="58" t="s">
        <v>22</v>
      </c>
      <c r="F45" s="81" t="s">
        <v>127</v>
      </c>
      <c r="G45" s="58"/>
      <c r="H45" s="58"/>
      <c r="I45" s="59"/>
      <c r="J45" s="64" t="s">
        <v>50</v>
      </c>
    </row>
    <row r="46" spans="1:10" ht="12.75" customHeight="1" x14ac:dyDescent="0.25">
      <c r="A46" s="55">
        <v>43</v>
      </c>
      <c r="B46" s="55" t="s">
        <v>251</v>
      </c>
      <c r="C46" s="55" t="s">
        <v>252</v>
      </c>
      <c r="D46" s="79" t="s">
        <v>253</v>
      </c>
      <c r="E46" s="58" t="s">
        <v>23</v>
      </c>
      <c r="F46" s="81" t="s">
        <v>130</v>
      </c>
      <c r="G46" s="58"/>
      <c r="H46" s="58"/>
      <c r="I46" s="59"/>
      <c r="J46" s="64" t="s">
        <v>52</v>
      </c>
    </row>
    <row r="47" spans="1:10" ht="12.75" customHeight="1" x14ac:dyDescent="0.25">
      <c r="A47" s="55">
        <v>44</v>
      </c>
      <c r="B47" s="55" t="s">
        <v>254</v>
      </c>
      <c r="C47" s="55" t="s">
        <v>255</v>
      </c>
      <c r="D47" s="79" t="s">
        <v>256</v>
      </c>
      <c r="E47" s="58" t="s">
        <v>22</v>
      </c>
      <c r="F47" s="81" t="s">
        <v>128</v>
      </c>
      <c r="G47" s="58"/>
      <c r="H47" s="58"/>
      <c r="I47" s="59"/>
      <c r="J47" s="60" t="s">
        <v>50</v>
      </c>
    </row>
    <row r="48" spans="1:10" ht="12.75" customHeight="1" x14ac:dyDescent="0.25">
      <c r="A48" s="55">
        <v>45</v>
      </c>
      <c r="B48" s="55" t="s">
        <v>257</v>
      </c>
      <c r="C48" s="55" t="s">
        <v>258</v>
      </c>
      <c r="D48" s="79" t="s">
        <v>259</v>
      </c>
      <c r="E48" s="58" t="s">
        <v>23</v>
      </c>
      <c r="F48" s="81" t="s">
        <v>127</v>
      </c>
      <c r="G48" s="58"/>
      <c r="H48" s="58"/>
      <c r="I48" s="59"/>
      <c r="J48" s="60" t="s">
        <v>50</v>
      </c>
    </row>
    <row r="49" spans="1:10" ht="12.75" customHeight="1" x14ac:dyDescent="0.25">
      <c r="A49" s="55">
        <v>46</v>
      </c>
      <c r="B49" s="55" t="s">
        <v>260</v>
      </c>
      <c r="C49" s="55" t="s">
        <v>198</v>
      </c>
      <c r="D49" s="79" t="s">
        <v>261</v>
      </c>
      <c r="E49" s="58" t="s">
        <v>22</v>
      </c>
      <c r="F49" s="81" t="s">
        <v>130</v>
      </c>
      <c r="G49" s="58"/>
      <c r="H49" s="58"/>
      <c r="I49" s="59"/>
      <c r="J49" s="60" t="s">
        <v>50</v>
      </c>
    </row>
    <row r="50" spans="1:10" ht="12.75" customHeight="1" x14ac:dyDescent="0.25">
      <c r="A50" s="55">
        <v>47</v>
      </c>
      <c r="B50" s="55" t="s">
        <v>262</v>
      </c>
      <c r="C50" s="55" t="s">
        <v>263</v>
      </c>
      <c r="D50" s="79" t="s">
        <v>264</v>
      </c>
      <c r="E50" s="58" t="s">
        <v>22</v>
      </c>
      <c r="F50" s="81" t="s">
        <v>128</v>
      </c>
      <c r="G50" s="58"/>
      <c r="H50" s="58"/>
      <c r="I50" s="59"/>
      <c r="J50" s="60" t="s">
        <v>50</v>
      </c>
    </row>
    <row r="51" spans="1:10" ht="12.75" customHeight="1" x14ac:dyDescent="0.25">
      <c r="A51" s="55">
        <v>48</v>
      </c>
      <c r="B51" s="55" t="s">
        <v>265</v>
      </c>
      <c r="C51" s="55" t="s">
        <v>266</v>
      </c>
      <c r="D51" s="79" t="s">
        <v>267</v>
      </c>
      <c r="E51" s="58" t="s">
        <v>23</v>
      </c>
      <c r="F51" s="81" t="s">
        <v>128</v>
      </c>
      <c r="G51" s="58"/>
      <c r="H51" s="58"/>
      <c r="I51" s="59"/>
      <c r="J51" s="60" t="s">
        <v>50</v>
      </c>
    </row>
    <row r="52" spans="1:10" ht="12.75" customHeight="1" x14ac:dyDescent="0.25">
      <c r="A52" s="55">
        <v>49</v>
      </c>
      <c r="B52" s="55" t="s">
        <v>268</v>
      </c>
      <c r="C52" s="55" t="s">
        <v>269</v>
      </c>
      <c r="D52" s="79" t="s">
        <v>270</v>
      </c>
      <c r="E52" s="58" t="s">
        <v>22</v>
      </c>
      <c r="F52" s="81" t="s">
        <v>127</v>
      </c>
      <c r="G52" s="58"/>
      <c r="H52" s="58"/>
      <c r="I52" s="59"/>
      <c r="J52" s="60" t="s">
        <v>53</v>
      </c>
    </row>
    <row r="53" spans="1:10" ht="12.75" customHeight="1" x14ac:dyDescent="0.25">
      <c r="A53" s="55">
        <v>50</v>
      </c>
      <c r="B53" s="55" t="s">
        <v>271</v>
      </c>
      <c r="C53" s="55" t="s">
        <v>233</v>
      </c>
      <c r="D53" s="79" t="s">
        <v>272</v>
      </c>
      <c r="E53" s="58" t="s">
        <v>23</v>
      </c>
      <c r="F53" s="80" t="s">
        <v>129</v>
      </c>
      <c r="G53" s="58"/>
      <c r="H53" s="58"/>
      <c r="I53" s="59"/>
      <c r="J53" s="60" t="s">
        <v>50</v>
      </c>
    </row>
    <row r="54" spans="1:10" ht="12.75" customHeight="1" x14ac:dyDescent="0.25">
      <c r="A54" s="55">
        <v>51</v>
      </c>
      <c r="B54" s="55" t="s">
        <v>273</v>
      </c>
      <c r="C54" s="55" t="s">
        <v>238</v>
      </c>
      <c r="D54" s="79" t="s">
        <v>274</v>
      </c>
      <c r="E54" s="58" t="s">
        <v>23</v>
      </c>
      <c r="F54" s="81" t="s">
        <v>131</v>
      </c>
      <c r="G54" s="58"/>
      <c r="H54" s="58"/>
      <c r="I54" s="59"/>
      <c r="J54" s="60" t="s">
        <v>50</v>
      </c>
    </row>
    <row r="55" spans="1:10" ht="12.75" customHeight="1" x14ac:dyDescent="0.25">
      <c r="A55" s="55">
        <v>52</v>
      </c>
      <c r="B55" s="55" t="s">
        <v>275</v>
      </c>
      <c r="C55" s="55" t="s">
        <v>276</v>
      </c>
      <c r="D55" s="79" t="s">
        <v>277</v>
      </c>
      <c r="E55" s="58" t="s">
        <v>23</v>
      </c>
      <c r="F55" s="81" t="s">
        <v>131</v>
      </c>
      <c r="G55" s="58"/>
      <c r="H55" s="58"/>
      <c r="I55" s="59"/>
      <c r="J55" s="60" t="s">
        <v>54</v>
      </c>
    </row>
    <row r="56" spans="1:10" ht="12.75" customHeight="1" x14ac:dyDescent="0.25">
      <c r="A56" s="55">
        <v>53</v>
      </c>
      <c r="B56" s="55" t="s">
        <v>278</v>
      </c>
      <c r="C56" s="55" t="s">
        <v>150</v>
      </c>
      <c r="D56" s="79" t="s">
        <v>279</v>
      </c>
      <c r="E56" s="58" t="s">
        <v>22</v>
      </c>
      <c r="F56" s="81" t="s">
        <v>131</v>
      </c>
      <c r="G56" s="58"/>
      <c r="H56" s="58"/>
      <c r="I56" s="59"/>
      <c r="J56" s="60" t="s">
        <v>50</v>
      </c>
    </row>
    <row r="57" spans="1:10" ht="12.75" customHeight="1" x14ac:dyDescent="0.25">
      <c r="A57" s="55">
        <v>54</v>
      </c>
      <c r="B57" s="55" t="s">
        <v>280</v>
      </c>
      <c r="C57" s="55" t="s">
        <v>281</v>
      </c>
      <c r="D57" s="79" t="s">
        <v>282</v>
      </c>
      <c r="E57" s="58" t="s">
        <v>23</v>
      </c>
      <c r="F57" s="81" t="s">
        <v>128</v>
      </c>
      <c r="G57" s="58"/>
      <c r="H57" s="58"/>
      <c r="I57" s="59"/>
      <c r="J57" s="60" t="s">
        <v>50</v>
      </c>
    </row>
    <row r="58" spans="1:10" ht="12.75" customHeight="1" x14ac:dyDescent="0.25">
      <c r="A58" s="55">
        <v>55</v>
      </c>
      <c r="B58" s="55" t="s">
        <v>283</v>
      </c>
      <c r="C58" s="55" t="s">
        <v>284</v>
      </c>
      <c r="D58" s="79" t="s">
        <v>285</v>
      </c>
      <c r="E58" s="58" t="s">
        <v>23</v>
      </c>
      <c r="F58" s="81" t="s">
        <v>128</v>
      </c>
      <c r="G58" s="58"/>
      <c r="H58" s="58"/>
      <c r="I58" s="59"/>
      <c r="J58" s="60" t="s">
        <v>53</v>
      </c>
    </row>
    <row r="59" spans="1:10" ht="12.75" customHeight="1" x14ac:dyDescent="0.25">
      <c r="A59" s="55">
        <v>56</v>
      </c>
      <c r="B59" s="55" t="s">
        <v>286</v>
      </c>
      <c r="C59" s="55" t="s">
        <v>227</v>
      </c>
      <c r="D59" s="79" t="s">
        <v>287</v>
      </c>
      <c r="E59" s="58" t="s">
        <v>22</v>
      </c>
      <c r="F59" s="81" t="s">
        <v>127</v>
      </c>
      <c r="G59" s="58"/>
      <c r="H59" s="58"/>
      <c r="I59" s="59"/>
      <c r="J59" s="60" t="s">
        <v>52</v>
      </c>
    </row>
    <row r="60" spans="1:10" ht="12.75" customHeight="1" x14ac:dyDescent="0.25">
      <c r="A60" s="55">
        <v>57</v>
      </c>
      <c r="B60" s="55" t="s">
        <v>288</v>
      </c>
      <c r="C60" s="55" t="s">
        <v>289</v>
      </c>
      <c r="D60" s="79" t="s">
        <v>290</v>
      </c>
      <c r="E60" s="58" t="s">
        <v>22</v>
      </c>
      <c r="F60" s="81" t="s">
        <v>131</v>
      </c>
      <c r="G60" s="58"/>
      <c r="H60" s="58"/>
      <c r="I60" s="59"/>
      <c r="J60" s="60" t="s">
        <v>50</v>
      </c>
    </row>
    <row r="61" spans="1:10" ht="12.75" customHeight="1" x14ac:dyDescent="0.25">
      <c r="A61" s="55">
        <v>58</v>
      </c>
      <c r="B61" s="55" t="s">
        <v>291</v>
      </c>
      <c r="C61" s="55" t="s">
        <v>183</v>
      </c>
      <c r="D61" s="79" t="s">
        <v>292</v>
      </c>
      <c r="E61" s="58" t="s">
        <v>23</v>
      </c>
      <c r="F61" s="81" t="s">
        <v>128</v>
      </c>
      <c r="G61" s="58"/>
      <c r="H61" s="58"/>
      <c r="I61" s="59"/>
      <c r="J61" s="60" t="s">
        <v>53</v>
      </c>
    </row>
    <row r="62" spans="1:10" ht="12.75" customHeight="1" x14ac:dyDescent="0.25">
      <c r="A62" s="55">
        <v>59</v>
      </c>
      <c r="B62" s="55" t="s">
        <v>293</v>
      </c>
      <c r="C62" s="55" t="s">
        <v>258</v>
      </c>
      <c r="D62" s="79" t="s">
        <v>294</v>
      </c>
      <c r="E62" s="58" t="s">
        <v>23</v>
      </c>
      <c r="F62" s="81" t="s">
        <v>127</v>
      </c>
      <c r="G62" s="58"/>
      <c r="H62" s="58"/>
      <c r="I62" s="59"/>
      <c r="J62" s="60" t="s">
        <v>50</v>
      </c>
    </row>
    <row r="63" spans="1:10" ht="12.75" customHeight="1" x14ac:dyDescent="0.25">
      <c r="A63" s="55">
        <v>60</v>
      </c>
      <c r="B63" s="55" t="s">
        <v>295</v>
      </c>
      <c r="C63" s="55" t="s">
        <v>296</v>
      </c>
      <c r="D63" s="79" t="s">
        <v>297</v>
      </c>
      <c r="E63" s="58" t="s">
        <v>22</v>
      </c>
      <c r="F63" s="81" t="s">
        <v>128</v>
      </c>
      <c r="G63" s="58"/>
      <c r="H63" s="58"/>
      <c r="I63" s="59"/>
      <c r="J63" s="60" t="s">
        <v>50</v>
      </c>
    </row>
    <row r="64" spans="1:10" ht="12.75" customHeight="1" x14ac:dyDescent="0.25">
      <c r="A64" s="55">
        <v>61</v>
      </c>
      <c r="B64" s="55" t="s">
        <v>298</v>
      </c>
      <c r="C64" s="55" t="s">
        <v>299</v>
      </c>
      <c r="D64" s="79" t="s">
        <v>300</v>
      </c>
      <c r="E64" s="58" t="s">
        <v>22</v>
      </c>
      <c r="F64" s="81" t="s">
        <v>128</v>
      </c>
      <c r="G64" s="58"/>
      <c r="H64" s="58"/>
      <c r="I64" s="59"/>
      <c r="J64" s="60" t="s">
        <v>50</v>
      </c>
    </row>
    <row r="65" spans="1:10" ht="12.75" customHeight="1" x14ac:dyDescent="0.25">
      <c r="A65" s="55">
        <v>62</v>
      </c>
      <c r="B65" s="55" t="s">
        <v>301</v>
      </c>
      <c r="C65" s="55" t="s">
        <v>302</v>
      </c>
      <c r="D65" s="79" t="s">
        <v>303</v>
      </c>
      <c r="E65" s="58" t="s">
        <v>23</v>
      </c>
      <c r="F65" s="81" t="s">
        <v>128</v>
      </c>
      <c r="G65" s="58"/>
      <c r="H65" s="58"/>
      <c r="I65" s="59"/>
      <c r="J65" s="60" t="s">
        <v>50</v>
      </c>
    </row>
    <row r="66" spans="1:10" ht="12.75" customHeight="1" x14ac:dyDescent="0.25">
      <c r="A66" s="55">
        <v>63</v>
      </c>
      <c r="B66" s="55" t="s">
        <v>304</v>
      </c>
      <c r="C66" s="55" t="s">
        <v>305</v>
      </c>
      <c r="D66" s="79" t="s">
        <v>306</v>
      </c>
      <c r="E66" s="58" t="s">
        <v>23</v>
      </c>
      <c r="F66" s="81" t="s">
        <v>131</v>
      </c>
      <c r="G66" s="58"/>
      <c r="H66" s="58"/>
      <c r="I66" s="59"/>
      <c r="J66" s="60" t="s">
        <v>50</v>
      </c>
    </row>
    <row r="67" spans="1:10" ht="12.75" customHeight="1" x14ac:dyDescent="0.25">
      <c r="A67" s="55">
        <v>64</v>
      </c>
      <c r="B67" s="55" t="s">
        <v>307</v>
      </c>
      <c r="C67" s="55" t="s">
        <v>183</v>
      </c>
      <c r="D67" s="79" t="s">
        <v>308</v>
      </c>
      <c r="E67" s="58" t="s">
        <v>23</v>
      </c>
      <c r="F67" s="81" t="s">
        <v>130</v>
      </c>
      <c r="G67" s="58"/>
      <c r="H67" s="58"/>
      <c r="I67" s="59"/>
      <c r="J67" s="64" t="s">
        <v>50</v>
      </c>
    </row>
    <row r="68" spans="1:10" ht="12.75" customHeight="1" x14ac:dyDescent="0.25">
      <c r="A68" s="55">
        <v>65</v>
      </c>
      <c r="B68" s="55" t="s">
        <v>309</v>
      </c>
      <c r="C68" s="55" t="s">
        <v>204</v>
      </c>
      <c r="D68" s="79" t="s">
        <v>310</v>
      </c>
      <c r="E68" s="58" t="s">
        <v>23</v>
      </c>
      <c r="F68" s="81" t="s">
        <v>128</v>
      </c>
      <c r="G68" s="58"/>
      <c r="H68" s="58"/>
      <c r="I68" s="59"/>
      <c r="J68" s="60" t="s">
        <v>53</v>
      </c>
    </row>
    <row r="69" spans="1:10" ht="12.75" customHeight="1" x14ac:dyDescent="0.25">
      <c r="A69" s="55">
        <v>66</v>
      </c>
      <c r="B69" s="55" t="s">
        <v>311</v>
      </c>
      <c r="C69" s="55" t="s">
        <v>312</v>
      </c>
      <c r="D69" s="79" t="s">
        <v>313</v>
      </c>
      <c r="E69" s="58" t="s">
        <v>22</v>
      </c>
      <c r="F69" s="81" t="s">
        <v>131</v>
      </c>
      <c r="G69" s="58"/>
      <c r="H69" s="58"/>
      <c r="I69" s="59"/>
      <c r="J69" s="60" t="s">
        <v>50</v>
      </c>
    </row>
    <row r="70" spans="1:10" ht="12.75" customHeight="1" x14ac:dyDescent="0.25">
      <c r="A70" s="55">
        <v>67</v>
      </c>
      <c r="B70" s="55" t="s">
        <v>314</v>
      </c>
      <c r="C70" s="55" t="s">
        <v>315</v>
      </c>
      <c r="D70" s="79" t="s">
        <v>316</v>
      </c>
      <c r="E70" s="58" t="s">
        <v>23</v>
      </c>
      <c r="F70" s="81" t="s">
        <v>130</v>
      </c>
      <c r="G70" s="58"/>
      <c r="H70" s="58"/>
      <c r="I70" s="59"/>
      <c r="J70" s="64" t="s">
        <v>52</v>
      </c>
    </row>
    <row r="71" spans="1:10" ht="12.75" customHeight="1" x14ac:dyDescent="0.25">
      <c r="A71" s="55">
        <v>68</v>
      </c>
      <c r="B71" s="55" t="s">
        <v>317</v>
      </c>
      <c r="C71" s="55" t="s">
        <v>318</v>
      </c>
      <c r="D71" s="79" t="s">
        <v>319</v>
      </c>
      <c r="E71" s="58" t="s">
        <v>22</v>
      </c>
      <c r="F71" s="81" t="s">
        <v>128</v>
      </c>
      <c r="G71" s="58"/>
      <c r="H71" s="58"/>
      <c r="I71" s="59"/>
      <c r="J71" s="60" t="s">
        <v>50</v>
      </c>
    </row>
    <row r="72" spans="1:10" ht="12.75" customHeight="1" x14ac:dyDescent="0.25">
      <c r="A72" s="55">
        <v>69</v>
      </c>
      <c r="B72" s="55" t="s">
        <v>320</v>
      </c>
      <c r="C72" s="55" t="s">
        <v>321</v>
      </c>
      <c r="D72" s="79" t="s">
        <v>322</v>
      </c>
      <c r="E72" s="58" t="s">
        <v>23</v>
      </c>
      <c r="F72" s="81" t="s">
        <v>128</v>
      </c>
      <c r="G72" s="58"/>
      <c r="H72" s="58"/>
      <c r="I72" s="59"/>
      <c r="J72" s="60" t="s">
        <v>54</v>
      </c>
    </row>
    <row r="73" spans="1:10" ht="12.75" customHeight="1" x14ac:dyDescent="0.25">
      <c r="A73" s="55">
        <v>70</v>
      </c>
      <c r="B73" s="55" t="s">
        <v>323</v>
      </c>
      <c r="C73" s="55" t="s">
        <v>305</v>
      </c>
      <c r="D73" s="79" t="s">
        <v>324</v>
      </c>
      <c r="E73" s="58" t="s">
        <v>23</v>
      </c>
      <c r="F73" s="81" t="s">
        <v>128</v>
      </c>
      <c r="G73" s="58"/>
      <c r="H73" s="58"/>
      <c r="I73" s="59"/>
      <c r="J73" s="60" t="s">
        <v>50</v>
      </c>
    </row>
    <row r="74" spans="1:10" ht="12.75" customHeight="1" x14ac:dyDescent="0.25">
      <c r="A74" s="55">
        <v>71</v>
      </c>
      <c r="B74" s="55" t="s">
        <v>325</v>
      </c>
      <c r="C74" s="55" t="s">
        <v>326</v>
      </c>
      <c r="D74" s="79" t="s">
        <v>327</v>
      </c>
      <c r="E74" s="58" t="s">
        <v>23</v>
      </c>
      <c r="F74" s="81" t="s">
        <v>131</v>
      </c>
      <c r="G74" s="58"/>
      <c r="H74" s="58"/>
      <c r="I74" s="59"/>
      <c r="J74" s="60" t="s">
        <v>50</v>
      </c>
    </row>
    <row r="75" spans="1:10" ht="12.75" customHeight="1" x14ac:dyDescent="0.25">
      <c r="A75" s="55">
        <v>72</v>
      </c>
      <c r="B75" s="55" t="s">
        <v>328</v>
      </c>
      <c r="C75" s="55" t="s">
        <v>215</v>
      </c>
      <c r="D75" s="79" t="s">
        <v>329</v>
      </c>
      <c r="E75" s="58" t="s">
        <v>23</v>
      </c>
      <c r="F75" s="81" t="s">
        <v>127</v>
      </c>
      <c r="G75" s="58"/>
      <c r="H75" s="58"/>
      <c r="I75" s="59"/>
      <c r="J75" s="60" t="s">
        <v>50</v>
      </c>
    </row>
    <row r="76" spans="1:10" ht="12.75" customHeight="1" x14ac:dyDescent="0.25">
      <c r="A76" s="55">
        <v>73</v>
      </c>
      <c r="B76" s="55" t="s">
        <v>330</v>
      </c>
      <c r="C76" s="55" t="s">
        <v>331</v>
      </c>
      <c r="D76" s="79" t="s">
        <v>332</v>
      </c>
      <c r="E76" s="58" t="s">
        <v>23</v>
      </c>
      <c r="F76" s="81" t="s">
        <v>128</v>
      </c>
      <c r="G76" s="58"/>
      <c r="H76" s="58"/>
      <c r="I76" s="59"/>
      <c r="J76" s="60" t="s">
        <v>53</v>
      </c>
    </row>
    <row r="77" spans="1:10" ht="12.75" customHeight="1" x14ac:dyDescent="0.25">
      <c r="A77" s="55">
        <v>74</v>
      </c>
      <c r="B77" s="55" t="s">
        <v>333</v>
      </c>
      <c r="C77" s="55" t="s">
        <v>305</v>
      </c>
      <c r="D77" s="79" t="s">
        <v>334</v>
      </c>
      <c r="E77" s="58" t="s">
        <v>23</v>
      </c>
      <c r="F77" s="81" t="s">
        <v>130</v>
      </c>
      <c r="G77" s="58"/>
      <c r="H77" s="58"/>
      <c r="I77" s="59"/>
      <c r="J77" s="64" t="s">
        <v>50</v>
      </c>
    </row>
    <row r="78" spans="1:10" ht="12.75" customHeight="1" x14ac:dyDescent="0.25">
      <c r="A78" s="55">
        <v>75</v>
      </c>
      <c r="B78" s="55" t="s">
        <v>335</v>
      </c>
      <c r="C78" s="55" t="s">
        <v>195</v>
      </c>
      <c r="D78" s="79" t="s">
        <v>336</v>
      </c>
      <c r="E78" s="58" t="s">
        <v>23</v>
      </c>
      <c r="F78" s="81" t="s">
        <v>128</v>
      </c>
      <c r="G78" s="58"/>
      <c r="H78" s="58"/>
      <c r="I78" s="59"/>
      <c r="J78" s="60" t="s">
        <v>50</v>
      </c>
    </row>
    <row r="79" spans="1:10" ht="12.75" customHeight="1" x14ac:dyDescent="0.25">
      <c r="A79" s="55">
        <v>76</v>
      </c>
      <c r="B79" s="55" t="s">
        <v>337</v>
      </c>
      <c r="C79" s="55" t="s">
        <v>338</v>
      </c>
      <c r="D79" s="79" t="s">
        <v>339</v>
      </c>
      <c r="E79" s="58" t="s">
        <v>22</v>
      </c>
      <c r="F79" s="81" t="s">
        <v>128</v>
      </c>
      <c r="G79" s="58"/>
      <c r="H79" s="58"/>
      <c r="I79" s="59"/>
      <c r="J79" s="60" t="s">
        <v>50</v>
      </c>
    </row>
    <row r="80" spans="1:10" ht="12.75" customHeight="1" x14ac:dyDescent="0.25">
      <c r="A80" s="55">
        <v>77</v>
      </c>
      <c r="B80" s="55" t="s">
        <v>340</v>
      </c>
      <c r="C80" s="55" t="s">
        <v>238</v>
      </c>
      <c r="D80" s="79" t="s">
        <v>341</v>
      </c>
      <c r="E80" s="58" t="s">
        <v>23</v>
      </c>
      <c r="F80" s="81" t="s">
        <v>128</v>
      </c>
      <c r="G80" s="58"/>
      <c r="H80" s="58"/>
      <c r="I80" s="59"/>
      <c r="J80" s="60" t="s">
        <v>50</v>
      </c>
    </row>
    <row r="81" spans="1:10" ht="12.75" customHeight="1" x14ac:dyDescent="0.25">
      <c r="A81" s="55">
        <v>78</v>
      </c>
      <c r="B81" s="55" t="s">
        <v>342</v>
      </c>
      <c r="C81" s="55" t="s">
        <v>343</v>
      </c>
      <c r="D81" s="79" t="s">
        <v>344</v>
      </c>
      <c r="E81" s="58" t="s">
        <v>23</v>
      </c>
      <c r="F81" s="80" t="s">
        <v>129</v>
      </c>
      <c r="G81" s="58"/>
      <c r="H81" s="58"/>
      <c r="I81" s="59"/>
      <c r="J81" s="60" t="s">
        <v>63</v>
      </c>
    </row>
    <row r="82" spans="1:10" ht="12.75" customHeight="1" x14ac:dyDescent="0.25">
      <c r="A82" s="55">
        <v>79</v>
      </c>
      <c r="B82" s="55" t="s">
        <v>345</v>
      </c>
      <c r="C82" s="55" t="s">
        <v>186</v>
      </c>
      <c r="D82" s="79" t="s">
        <v>346</v>
      </c>
      <c r="E82" s="58" t="s">
        <v>23</v>
      </c>
      <c r="F82" s="81" t="s">
        <v>130</v>
      </c>
      <c r="G82" s="58"/>
      <c r="H82" s="58"/>
      <c r="I82" s="59"/>
      <c r="J82" s="64" t="s">
        <v>54</v>
      </c>
    </row>
    <row r="83" spans="1:10" ht="12.75" customHeight="1" x14ac:dyDescent="0.25">
      <c r="A83" s="55">
        <v>80</v>
      </c>
      <c r="B83" s="55" t="s">
        <v>347</v>
      </c>
      <c r="C83" s="55" t="s">
        <v>263</v>
      </c>
      <c r="D83" s="79" t="s">
        <v>348</v>
      </c>
      <c r="E83" s="58" t="s">
        <v>23</v>
      </c>
      <c r="F83" s="80" t="s">
        <v>129</v>
      </c>
      <c r="G83" s="58"/>
      <c r="H83" s="58"/>
      <c r="I83" s="59"/>
      <c r="J83" s="60" t="s">
        <v>50</v>
      </c>
    </row>
    <row r="84" spans="1:10" ht="12.75" customHeight="1" x14ac:dyDescent="0.25">
      <c r="A84" s="55">
        <v>81</v>
      </c>
      <c r="B84" s="55" t="s">
        <v>349</v>
      </c>
      <c r="C84" s="55" t="s">
        <v>276</v>
      </c>
      <c r="D84" s="79" t="s">
        <v>350</v>
      </c>
      <c r="E84" s="58" t="s">
        <v>22</v>
      </c>
      <c r="F84" s="81" t="s">
        <v>131</v>
      </c>
      <c r="G84" s="58"/>
      <c r="H84" s="58"/>
      <c r="I84" s="59"/>
      <c r="J84" s="60" t="s">
        <v>54</v>
      </c>
    </row>
    <row r="85" spans="1:10" ht="12.75" customHeight="1" x14ac:dyDescent="0.25">
      <c r="A85" s="55">
        <v>82</v>
      </c>
      <c r="B85" s="55" t="s">
        <v>351</v>
      </c>
      <c r="C85" s="55" t="s">
        <v>352</v>
      </c>
      <c r="D85" s="79" t="s">
        <v>353</v>
      </c>
      <c r="E85" s="58" t="s">
        <v>22</v>
      </c>
      <c r="F85" s="81" t="s">
        <v>128</v>
      </c>
      <c r="G85" s="58"/>
      <c r="H85" s="58"/>
      <c r="I85" s="59"/>
      <c r="J85" s="60" t="s">
        <v>50</v>
      </c>
    </row>
    <row r="86" spans="1:10" ht="12.75" customHeight="1" x14ac:dyDescent="0.25">
      <c r="A86" s="55">
        <v>83</v>
      </c>
      <c r="B86" s="55" t="s">
        <v>354</v>
      </c>
      <c r="C86" s="55" t="s">
        <v>331</v>
      </c>
      <c r="D86" s="79" t="s">
        <v>355</v>
      </c>
      <c r="E86" s="58" t="s">
        <v>23</v>
      </c>
      <c r="F86" s="81" t="s">
        <v>130</v>
      </c>
      <c r="G86" s="58"/>
      <c r="H86" s="58"/>
      <c r="I86" s="59"/>
      <c r="J86" s="64" t="s">
        <v>50</v>
      </c>
    </row>
    <row r="87" spans="1:10" ht="12.75" customHeight="1" x14ac:dyDescent="0.25">
      <c r="A87" s="55">
        <v>84</v>
      </c>
      <c r="B87" s="55" t="s">
        <v>356</v>
      </c>
      <c r="C87" s="55" t="s">
        <v>357</v>
      </c>
      <c r="D87" s="79" t="s">
        <v>358</v>
      </c>
      <c r="E87" s="58" t="s">
        <v>23</v>
      </c>
      <c r="F87" s="80" t="s">
        <v>129</v>
      </c>
      <c r="G87" s="58"/>
      <c r="H87" s="58"/>
      <c r="I87" s="59"/>
      <c r="J87" s="60" t="s">
        <v>50</v>
      </c>
    </row>
    <row r="88" spans="1:10" ht="12.75" customHeight="1" x14ac:dyDescent="0.25">
      <c r="A88" s="55">
        <v>85</v>
      </c>
      <c r="B88" s="55" t="s">
        <v>359</v>
      </c>
      <c r="C88" s="55" t="s">
        <v>302</v>
      </c>
      <c r="D88" s="79" t="s">
        <v>360</v>
      </c>
      <c r="E88" s="58" t="s">
        <v>22</v>
      </c>
      <c r="F88" s="81" t="s">
        <v>130</v>
      </c>
      <c r="G88" s="58"/>
      <c r="H88" s="58"/>
      <c r="I88" s="59"/>
      <c r="J88" s="60" t="s">
        <v>50</v>
      </c>
    </row>
    <row r="89" spans="1:10" ht="12.75" customHeight="1" x14ac:dyDescent="0.25">
      <c r="A89" s="55">
        <v>86</v>
      </c>
      <c r="B89" s="55" t="s">
        <v>361</v>
      </c>
      <c r="C89" s="55" t="s">
        <v>343</v>
      </c>
      <c r="D89" s="79" t="s">
        <v>362</v>
      </c>
      <c r="E89" s="58" t="s">
        <v>22</v>
      </c>
      <c r="F89" s="81" t="s">
        <v>131</v>
      </c>
      <c r="G89" s="58"/>
      <c r="H89" s="58"/>
      <c r="I89" s="59"/>
      <c r="J89" s="60" t="s">
        <v>63</v>
      </c>
    </row>
    <row r="90" spans="1:10" ht="12.75" customHeight="1" x14ac:dyDescent="0.25">
      <c r="A90" s="55">
        <v>87</v>
      </c>
      <c r="B90" s="55" t="s">
        <v>363</v>
      </c>
      <c r="C90" s="55" t="s">
        <v>364</v>
      </c>
      <c r="D90" s="79" t="s">
        <v>365</v>
      </c>
      <c r="E90" s="58" t="s">
        <v>23</v>
      </c>
      <c r="F90" s="80" t="s">
        <v>129</v>
      </c>
      <c r="G90" s="58"/>
      <c r="H90" s="58"/>
      <c r="I90" s="59"/>
      <c r="J90" s="60" t="s">
        <v>50</v>
      </c>
    </row>
    <row r="91" spans="1:10" ht="12.75" customHeight="1" x14ac:dyDescent="0.25">
      <c r="A91" s="55">
        <v>88</v>
      </c>
      <c r="B91" s="55" t="s">
        <v>366</v>
      </c>
      <c r="C91" s="55" t="s">
        <v>220</v>
      </c>
      <c r="D91" s="79" t="s">
        <v>367</v>
      </c>
      <c r="E91" s="58" t="s">
        <v>23</v>
      </c>
      <c r="F91" s="81" t="s">
        <v>128</v>
      </c>
      <c r="G91" s="58"/>
      <c r="H91" s="58"/>
      <c r="I91" s="59"/>
      <c r="J91" s="60" t="s">
        <v>50</v>
      </c>
    </row>
    <row r="92" spans="1:10" ht="12.75" customHeight="1" x14ac:dyDescent="0.25">
      <c r="A92" s="55">
        <v>89</v>
      </c>
      <c r="B92" s="55" t="s">
        <v>368</v>
      </c>
      <c r="C92" s="55" t="s">
        <v>133</v>
      </c>
      <c r="D92" s="79" t="s">
        <v>369</v>
      </c>
      <c r="E92" s="58" t="s">
        <v>23</v>
      </c>
      <c r="F92" s="80" t="s">
        <v>129</v>
      </c>
      <c r="G92" s="58"/>
      <c r="H92" s="58"/>
      <c r="I92" s="59"/>
      <c r="J92" s="60" t="s">
        <v>50</v>
      </c>
    </row>
    <row r="93" spans="1:10" ht="12.75" customHeight="1" x14ac:dyDescent="0.25">
      <c r="A93" s="55">
        <v>90</v>
      </c>
      <c r="B93" s="55" t="s">
        <v>370</v>
      </c>
      <c r="C93" s="55" t="s">
        <v>156</v>
      </c>
      <c r="D93" s="79" t="s">
        <v>371</v>
      </c>
      <c r="E93" s="58" t="s">
        <v>23</v>
      </c>
      <c r="F93" s="81" t="s">
        <v>128</v>
      </c>
      <c r="G93" s="58"/>
      <c r="H93" s="58"/>
      <c r="I93" s="59"/>
      <c r="J93" s="60" t="s">
        <v>50</v>
      </c>
    </row>
    <row r="94" spans="1:10" ht="12.75" customHeight="1" x14ac:dyDescent="0.25">
      <c r="A94" s="55">
        <v>91</v>
      </c>
      <c r="B94" s="55" t="s">
        <v>372</v>
      </c>
      <c r="C94" s="55" t="s">
        <v>373</v>
      </c>
      <c r="D94" s="79" t="s">
        <v>374</v>
      </c>
      <c r="E94" s="58" t="s">
        <v>23</v>
      </c>
      <c r="F94" s="80" t="s">
        <v>129</v>
      </c>
      <c r="G94" s="58"/>
      <c r="H94" s="58"/>
      <c r="I94" s="59"/>
      <c r="J94" s="60" t="s">
        <v>50</v>
      </c>
    </row>
    <row r="95" spans="1:10" ht="12.75" customHeight="1" x14ac:dyDescent="0.25">
      <c r="A95" s="55">
        <v>92</v>
      </c>
      <c r="B95" s="55" t="s">
        <v>375</v>
      </c>
      <c r="C95" s="55" t="s">
        <v>233</v>
      </c>
      <c r="D95" s="79" t="s">
        <v>376</v>
      </c>
      <c r="E95" s="58" t="s">
        <v>22</v>
      </c>
      <c r="F95" s="81" t="s">
        <v>128</v>
      </c>
      <c r="G95" s="58"/>
      <c r="H95" s="58"/>
      <c r="I95" s="59"/>
      <c r="J95" s="60" t="s">
        <v>50</v>
      </c>
    </row>
    <row r="96" spans="1:10" ht="12.75" customHeight="1" x14ac:dyDescent="0.25">
      <c r="A96" s="55">
        <v>93</v>
      </c>
      <c r="B96" s="55" t="s">
        <v>377</v>
      </c>
      <c r="C96" s="55" t="s">
        <v>305</v>
      </c>
      <c r="D96" s="79" t="s">
        <v>378</v>
      </c>
      <c r="E96" s="58" t="s">
        <v>23</v>
      </c>
      <c r="F96" s="80" t="s">
        <v>129</v>
      </c>
      <c r="G96" s="58"/>
      <c r="H96" s="58"/>
      <c r="I96" s="59"/>
      <c r="J96" s="60" t="s">
        <v>50</v>
      </c>
    </row>
    <row r="97" spans="1:10" ht="12.75" customHeight="1" x14ac:dyDescent="0.25">
      <c r="A97" s="55">
        <v>94</v>
      </c>
      <c r="B97" s="55" t="s">
        <v>379</v>
      </c>
      <c r="C97" s="55" t="s">
        <v>338</v>
      </c>
      <c r="D97" s="79" t="s">
        <v>380</v>
      </c>
      <c r="E97" s="58" t="s">
        <v>23</v>
      </c>
      <c r="F97" s="81" t="s">
        <v>131</v>
      </c>
      <c r="G97" s="58"/>
      <c r="H97" s="58"/>
      <c r="I97" s="59"/>
      <c r="J97" s="60" t="s">
        <v>50</v>
      </c>
    </row>
    <row r="98" spans="1:10" ht="12.75" customHeight="1" x14ac:dyDescent="0.25">
      <c r="A98" s="55">
        <v>95</v>
      </c>
      <c r="B98" s="55" t="s">
        <v>381</v>
      </c>
      <c r="C98" s="55" t="s">
        <v>373</v>
      </c>
      <c r="D98" s="79" t="s">
        <v>382</v>
      </c>
      <c r="E98" s="58" t="s">
        <v>23</v>
      </c>
      <c r="F98" s="81" t="s">
        <v>128</v>
      </c>
      <c r="G98" s="58"/>
      <c r="H98" s="58"/>
      <c r="I98" s="59"/>
      <c r="J98" s="60" t="s">
        <v>50</v>
      </c>
    </row>
    <row r="99" spans="1:10" ht="12.75" customHeight="1" x14ac:dyDescent="0.25">
      <c r="A99" s="55">
        <v>96</v>
      </c>
      <c r="B99" s="55" t="s">
        <v>383</v>
      </c>
      <c r="C99" s="55" t="s">
        <v>165</v>
      </c>
      <c r="D99" s="79" t="s">
        <v>384</v>
      </c>
      <c r="E99" s="58" t="s">
        <v>23</v>
      </c>
      <c r="F99" s="81" t="s">
        <v>130</v>
      </c>
      <c r="G99" s="58"/>
      <c r="H99" s="58"/>
      <c r="I99" s="59"/>
      <c r="J99" s="64" t="s">
        <v>50</v>
      </c>
    </row>
    <row r="100" spans="1:10" ht="12.75" customHeight="1" x14ac:dyDescent="0.25">
      <c r="A100" s="55">
        <v>97</v>
      </c>
      <c r="B100" s="55" t="s">
        <v>385</v>
      </c>
      <c r="C100" s="55" t="s">
        <v>386</v>
      </c>
      <c r="D100" s="79" t="s">
        <v>387</v>
      </c>
      <c r="E100" s="58" t="s">
        <v>23</v>
      </c>
      <c r="F100" s="81" t="s">
        <v>131</v>
      </c>
      <c r="G100" s="58"/>
      <c r="H100" s="58"/>
      <c r="I100" s="59"/>
      <c r="J100" s="60" t="s">
        <v>50</v>
      </c>
    </row>
    <row r="101" spans="1:10" ht="12.75" customHeight="1" x14ac:dyDescent="0.25">
      <c r="A101" s="55">
        <v>98</v>
      </c>
      <c r="B101" s="55" t="s">
        <v>388</v>
      </c>
      <c r="C101" s="55" t="s">
        <v>281</v>
      </c>
      <c r="D101" s="79" t="s">
        <v>389</v>
      </c>
      <c r="E101" s="58" t="s">
        <v>22</v>
      </c>
      <c r="F101" s="81" t="s">
        <v>131</v>
      </c>
      <c r="G101" s="58"/>
      <c r="H101" s="58"/>
      <c r="I101" s="59"/>
      <c r="J101" s="60" t="s">
        <v>50</v>
      </c>
    </row>
    <row r="102" spans="1:10" ht="12.75" customHeight="1" x14ac:dyDescent="0.25">
      <c r="A102" s="55">
        <v>99</v>
      </c>
      <c r="B102" s="55" t="s">
        <v>390</v>
      </c>
      <c r="C102" s="55" t="s">
        <v>391</v>
      </c>
      <c r="D102" s="79" t="s">
        <v>392</v>
      </c>
      <c r="E102" s="58" t="s">
        <v>23</v>
      </c>
      <c r="F102" s="80" t="s">
        <v>129</v>
      </c>
      <c r="G102" s="58"/>
      <c r="H102" s="58"/>
      <c r="I102" s="59"/>
      <c r="J102" s="60" t="s">
        <v>50</v>
      </c>
    </row>
    <row r="103" spans="1:10" ht="12.75" customHeight="1" x14ac:dyDescent="0.25">
      <c r="A103" s="55">
        <v>100</v>
      </c>
      <c r="B103" s="55" t="s">
        <v>393</v>
      </c>
      <c r="C103" s="55" t="s">
        <v>394</v>
      </c>
      <c r="D103" s="79" t="s">
        <v>395</v>
      </c>
      <c r="E103" s="58" t="s">
        <v>22</v>
      </c>
      <c r="F103" s="81" t="s">
        <v>130</v>
      </c>
      <c r="G103" s="58"/>
      <c r="H103" s="58"/>
      <c r="I103" s="59"/>
      <c r="J103" s="60" t="s">
        <v>50</v>
      </c>
    </row>
    <row r="104" spans="1:10" ht="12.75" customHeight="1" x14ac:dyDescent="0.25">
      <c r="A104" s="55">
        <v>101</v>
      </c>
      <c r="B104" s="55" t="s">
        <v>396</v>
      </c>
      <c r="C104" s="55" t="s">
        <v>397</v>
      </c>
      <c r="D104" s="79" t="s">
        <v>398</v>
      </c>
      <c r="E104" s="58" t="s">
        <v>23</v>
      </c>
      <c r="F104" s="81" t="s">
        <v>131</v>
      </c>
      <c r="G104" s="58"/>
      <c r="H104" s="58"/>
      <c r="I104" s="59"/>
      <c r="J104" s="60" t="s">
        <v>50</v>
      </c>
    </row>
    <row r="105" spans="1:10" ht="12.75" customHeight="1" x14ac:dyDescent="0.25">
      <c r="A105" s="55">
        <v>102</v>
      </c>
      <c r="B105" s="55" t="s">
        <v>399</v>
      </c>
      <c r="C105" s="55" t="s">
        <v>174</v>
      </c>
      <c r="D105" s="79" t="s">
        <v>400</v>
      </c>
      <c r="E105" s="58" t="s">
        <v>23</v>
      </c>
      <c r="F105" s="80" t="s">
        <v>129</v>
      </c>
      <c r="G105" s="58"/>
      <c r="H105" s="58"/>
      <c r="I105" s="59"/>
      <c r="J105" s="60" t="s">
        <v>54</v>
      </c>
    </row>
    <row r="106" spans="1:10" ht="12.75" customHeight="1" x14ac:dyDescent="0.25">
      <c r="A106" s="55">
        <v>103</v>
      </c>
      <c r="B106" s="55" t="s">
        <v>401</v>
      </c>
      <c r="C106" s="55" t="s">
        <v>244</v>
      </c>
      <c r="D106" s="79" t="s">
        <v>402</v>
      </c>
      <c r="E106" s="58" t="s">
        <v>23</v>
      </c>
      <c r="F106" s="81" t="s">
        <v>128</v>
      </c>
      <c r="G106" s="58"/>
      <c r="H106" s="58"/>
      <c r="I106" s="59"/>
      <c r="J106" s="60" t="s">
        <v>54</v>
      </c>
    </row>
    <row r="107" spans="1:10" ht="12.75" customHeight="1" x14ac:dyDescent="0.25">
      <c r="A107" s="55">
        <v>104</v>
      </c>
      <c r="B107" s="55" t="s">
        <v>403</v>
      </c>
      <c r="C107" s="55" t="s">
        <v>269</v>
      </c>
      <c r="D107" s="79" t="s">
        <v>404</v>
      </c>
      <c r="E107" s="58" t="s">
        <v>23</v>
      </c>
      <c r="F107" s="81" t="s">
        <v>128</v>
      </c>
      <c r="G107" s="58"/>
      <c r="H107" s="58"/>
      <c r="I107" s="59"/>
      <c r="J107" s="60" t="s">
        <v>50</v>
      </c>
    </row>
    <row r="108" spans="1:10" ht="12.75" customHeight="1" x14ac:dyDescent="0.25">
      <c r="A108" s="55">
        <v>105</v>
      </c>
      <c r="B108" s="55" t="s">
        <v>405</v>
      </c>
      <c r="C108" s="55" t="s">
        <v>318</v>
      </c>
      <c r="D108" s="79" t="s">
        <v>406</v>
      </c>
      <c r="E108" s="58" t="s">
        <v>23</v>
      </c>
      <c r="F108" s="81" t="s">
        <v>128</v>
      </c>
      <c r="G108" s="58"/>
      <c r="H108" s="58"/>
      <c r="I108" s="59"/>
      <c r="J108" s="60" t="s">
        <v>50</v>
      </c>
    </row>
    <row r="109" spans="1:10" ht="12.75" customHeight="1" x14ac:dyDescent="0.25">
      <c r="A109" s="55">
        <v>106</v>
      </c>
      <c r="B109" s="55" t="s">
        <v>407</v>
      </c>
      <c r="C109" s="55" t="s">
        <v>227</v>
      </c>
      <c r="D109" s="79" t="s">
        <v>408</v>
      </c>
      <c r="E109" s="58" t="s">
        <v>22</v>
      </c>
      <c r="F109" s="80" t="s">
        <v>129</v>
      </c>
      <c r="G109" s="58"/>
      <c r="H109" s="58"/>
      <c r="I109" s="59"/>
      <c r="J109" s="60" t="s">
        <v>52</v>
      </c>
    </row>
    <row r="110" spans="1:10" ht="12.75" customHeight="1" x14ac:dyDescent="0.25">
      <c r="A110" s="55">
        <v>107</v>
      </c>
      <c r="B110" s="55" t="s">
        <v>409</v>
      </c>
      <c r="C110" s="55" t="s">
        <v>410</v>
      </c>
      <c r="D110" s="79" t="s">
        <v>411</v>
      </c>
      <c r="E110" s="58" t="s">
        <v>22</v>
      </c>
      <c r="F110" s="81" t="s">
        <v>130</v>
      </c>
      <c r="G110" s="58"/>
      <c r="H110" s="58"/>
      <c r="I110" s="59"/>
      <c r="J110" s="60" t="s">
        <v>50</v>
      </c>
    </row>
    <row r="111" spans="1:10" ht="12.75" customHeight="1" x14ac:dyDescent="0.25">
      <c r="A111" s="55">
        <v>108</v>
      </c>
      <c r="B111" s="55" t="s">
        <v>412</v>
      </c>
      <c r="C111" s="55" t="s">
        <v>145</v>
      </c>
      <c r="D111" s="79" t="s">
        <v>413</v>
      </c>
      <c r="E111" s="58" t="s">
        <v>23</v>
      </c>
      <c r="F111" s="81" t="s">
        <v>128</v>
      </c>
      <c r="G111" s="58"/>
      <c r="H111" s="58"/>
      <c r="I111" s="59"/>
      <c r="J111" s="60" t="s">
        <v>50</v>
      </c>
    </row>
    <row r="112" spans="1:10" ht="12.75" customHeight="1" x14ac:dyDescent="0.25">
      <c r="A112" s="55">
        <v>109</v>
      </c>
      <c r="B112" s="55" t="s">
        <v>414</v>
      </c>
      <c r="C112" s="55" t="s">
        <v>415</v>
      </c>
      <c r="D112" s="79" t="s">
        <v>416</v>
      </c>
      <c r="E112" s="58" t="s">
        <v>22</v>
      </c>
      <c r="F112" s="81" t="s">
        <v>128</v>
      </c>
      <c r="G112" s="58"/>
      <c r="H112" s="58"/>
      <c r="I112" s="59"/>
      <c r="J112" s="60" t="s">
        <v>50</v>
      </c>
    </row>
    <row r="113" spans="1:10" ht="12.75" customHeight="1" x14ac:dyDescent="0.25">
      <c r="A113" s="55">
        <v>110</v>
      </c>
      <c r="B113" s="55" t="s">
        <v>417</v>
      </c>
      <c r="C113" s="55" t="s">
        <v>418</v>
      </c>
      <c r="D113" s="79" t="s">
        <v>419</v>
      </c>
      <c r="E113" s="58" t="s">
        <v>23</v>
      </c>
      <c r="F113" s="80" t="s">
        <v>129</v>
      </c>
      <c r="G113" s="58"/>
      <c r="H113" s="58"/>
      <c r="I113" s="59"/>
      <c r="J113" s="60" t="s">
        <v>50</v>
      </c>
    </row>
    <row r="114" spans="1:10" ht="12.75" customHeight="1" x14ac:dyDescent="0.25">
      <c r="A114" s="55">
        <v>111</v>
      </c>
      <c r="B114" s="55" t="s">
        <v>420</v>
      </c>
      <c r="C114" s="55" t="s">
        <v>421</v>
      </c>
      <c r="D114" s="79" t="s">
        <v>422</v>
      </c>
      <c r="E114" s="58" t="s">
        <v>23</v>
      </c>
      <c r="F114" s="80" t="s">
        <v>129</v>
      </c>
      <c r="G114" s="58"/>
      <c r="H114" s="58"/>
      <c r="I114" s="59"/>
      <c r="J114" s="60" t="s">
        <v>50</v>
      </c>
    </row>
    <row r="115" spans="1:10" ht="12.75" customHeight="1" x14ac:dyDescent="0.25">
      <c r="A115" s="55">
        <v>112</v>
      </c>
      <c r="B115" s="55" t="s">
        <v>423</v>
      </c>
      <c r="C115" s="55" t="s">
        <v>424</v>
      </c>
      <c r="D115" s="79" t="s">
        <v>425</v>
      </c>
      <c r="E115" s="58" t="s">
        <v>22</v>
      </c>
      <c r="F115" s="81" t="s">
        <v>128</v>
      </c>
      <c r="G115" s="58"/>
      <c r="H115" s="58"/>
      <c r="I115" s="59"/>
      <c r="J115" s="60" t="s">
        <v>50</v>
      </c>
    </row>
    <row r="116" spans="1:10" ht="12.75" customHeight="1" x14ac:dyDescent="0.25">
      <c r="A116" s="55">
        <v>113</v>
      </c>
      <c r="B116" s="55" t="s">
        <v>426</v>
      </c>
      <c r="C116" s="55" t="s">
        <v>204</v>
      </c>
      <c r="D116" s="79" t="s">
        <v>427</v>
      </c>
      <c r="E116" s="58" t="s">
        <v>23</v>
      </c>
      <c r="F116" s="81" t="s">
        <v>128</v>
      </c>
      <c r="G116" s="58"/>
      <c r="H116" s="58"/>
      <c r="I116" s="59"/>
      <c r="J116" s="60" t="s">
        <v>53</v>
      </c>
    </row>
    <row r="117" spans="1:10" ht="12.75" customHeight="1" x14ac:dyDescent="0.25">
      <c r="A117" s="55">
        <v>114</v>
      </c>
      <c r="B117" s="55" t="s">
        <v>428</v>
      </c>
      <c r="C117" s="55" t="s">
        <v>429</v>
      </c>
      <c r="D117" s="79" t="s">
        <v>430</v>
      </c>
      <c r="E117" s="58" t="s">
        <v>23</v>
      </c>
      <c r="F117" s="81" t="s">
        <v>127</v>
      </c>
      <c r="G117" s="58"/>
      <c r="H117" s="58"/>
      <c r="I117" s="59"/>
      <c r="J117" s="60" t="s">
        <v>63</v>
      </c>
    </row>
    <row r="118" spans="1:10" ht="12.75" customHeight="1" x14ac:dyDescent="0.25">
      <c r="A118" s="55">
        <v>115</v>
      </c>
      <c r="B118" s="55" t="s">
        <v>431</v>
      </c>
      <c r="C118" s="55" t="s">
        <v>318</v>
      </c>
      <c r="D118" s="79" t="s">
        <v>432</v>
      </c>
      <c r="E118" s="58" t="s">
        <v>22</v>
      </c>
      <c r="F118" s="81" t="s">
        <v>128</v>
      </c>
      <c r="G118" s="58"/>
      <c r="H118" s="58"/>
      <c r="I118" s="59"/>
      <c r="J118" s="60" t="s">
        <v>50</v>
      </c>
    </row>
    <row r="119" spans="1:10" ht="12.75" customHeight="1" x14ac:dyDescent="0.25">
      <c r="A119" s="55">
        <v>116</v>
      </c>
      <c r="B119" s="55" t="s">
        <v>433</v>
      </c>
      <c r="C119" s="55" t="s">
        <v>252</v>
      </c>
      <c r="D119" s="79" t="s">
        <v>434</v>
      </c>
      <c r="E119" s="58" t="s">
        <v>23</v>
      </c>
      <c r="F119" s="81" t="s">
        <v>128</v>
      </c>
      <c r="G119" s="58"/>
      <c r="H119" s="58"/>
      <c r="I119" s="59"/>
      <c r="J119" s="60" t="s">
        <v>52</v>
      </c>
    </row>
    <row r="120" spans="1:10" ht="12.75" customHeight="1" x14ac:dyDescent="0.25">
      <c r="A120" s="55">
        <v>117</v>
      </c>
      <c r="B120" s="55" t="s">
        <v>435</v>
      </c>
      <c r="C120" s="55" t="s">
        <v>302</v>
      </c>
      <c r="D120" s="79" t="s">
        <v>436</v>
      </c>
      <c r="E120" s="58" t="s">
        <v>23</v>
      </c>
      <c r="F120" s="81" t="s">
        <v>128</v>
      </c>
      <c r="G120" s="58"/>
      <c r="H120" s="58"/>
      <c r="I120" s="59"/>
      <c r="J120" s="60" t="s">
        <v>50</v>
      </c>
    </row>
    <row r="121" spans="1:10" ht="12.75" customHeight="1" x14ac:dyDescent="0.25">
      <c r="A121" s="55">
        <v>118</v>
      </c>
      <c r="B121" s="55" t="s">
        <v>437</v>
      </c>
      <c r="C121" s="55" t="s">
        <v>391</v>
      </c>
      <c r="D121" s="79" t="s">
        <v>438</v>
      </c>
      <c r="E121" s="58" t="s">
        <v>23</v>
      </c>
      <c r="F121" s="80" t="s">
        <v>129</v>
      </c>
      <c r="G121" s="58"/>
      <c r="H121" s="58"/>
      <c r="I121" s="59"/>
      <c r="J121" s="60" t="s">
        <v>50</v>
      </c>
    </row>
    <row r="122" spans="1:10" ht="12.75" customHeight="1" x14ac:dyDescent="0.25">
      <c r="A122" s="55">
        <v>119</v>
      </c>
      <c r="B122" s="55" t="s">
        <v>439</v>
      </c>
      <c r="C122" s="55" t="s">
        <v>440</v>
      </c>
      <c r="D122" s="79" t="s">
        <v>441</v>
      </c>
      <c r="E122" s="58" t="s">
        <v>23</v>
      </c>
      <c r="F122" s="81" t="s">
        <v>128</v>
      </c>
      <c r="G122" s="58"/>
      <c r="H122" s="58"/>
      <c r="I122" s="59"/>
      <c r="J122" s="60" t="s">
        <v>54</v>
      </c>
    </row>
    <row r="123" spans="1:10" ht="12.75" customHeight="1" x14ac:dyDescent="0.25">
      <c r="A123" s="55">
        <v>120</v>
      </c>
      <c r="B123" s="55" t="s">
        <v>442</v>
      </c>
      <c r="C123" s="55" t="s">
        <v>326</v>
      </c>
      <c r="D123" s="79" t="s">
        <v>443</v>
      </c>
      <c r="E123" s="58" t="s">
        <v>23</v>
      </c>
      <c r="F123" s="81" t="s">
        <v>128</v>
      </c>
      <c r="G123" s="58"/>
      <c r="H123" s="58"/>
      <c r="I123" s="59"/>
      <c r="J123" s="60" t="s">
        <v>50</v>
      </c>
    </row>
    <row r="124" spans="1:10" ht="12.75" customHeight="1" x14ac:dyDescent="0.25">
      <c r="A124" s="55">
        <v>121</v>
      </c>
      <c r="B124" s="55" t="s">
        <v>444</v>
      </c>
      <c r="C124" s="55" t="s">
        <v>195</v>
      </c>
      <c r="D124" s="79" t="s">
        <v>445</v>
      </c>
      <c r="E124" s="58" t="s">
        <v>23</v>
      </c>
      <c r="F124" s="81" t="s">
        <v>128</v>
      </c>
      <c r="G124" s="58"/>
      <c r="H124" s="58"/>
      <c r="I124" s="59"/>
      <c r="J124" s="60" t="s">
        <v>50</v>
      </c>
    </row>
    <row r="125" spans="1:10" ht="12.75" customHeight="1" x14ac:dyDescent="0.25">
      <c r="A125" s="55">
        <v>122</v>
      </c>
      <c r="B125" s="55" t="s">
        <v>446</v>
      </c>
      <c r="C125" s="55" t="s">
        <v>429</v>
      </c>
      <c r="D125" s="79" t="s">
        <v>447</v>
      </c>
      <c r="E125" s="58" t="s">
        <v>23</v>
      </c>
      <c r="F125" s="81" t="s">
        <v>130</v>
      </c>
      <c r="G125" s="58"/>
      <c r="H125" s="58"/>
      <c r="I125" s="59"/>
      <c r="J125" s="64" t="s">
        <v>63</v>
      </c>
    </row>
    <row r="126" spans="1:10" ht="12.75" customHeight="1" x14ac:dyDescent="0.25">
      <c r="A126" s="55">
        <v>123</v>
      </c>
      <c r="B126" s="55" t="s">
        <v>448</v>
      </c>
      <c r="C126" s="55" t="s">
        <v>343</v>
      </c>
      <c r="D126" s="79" t="s">
        <v>449</v>
      </c>
      <c r="E126" s="58" t="s">
        <v>23</v>
      </c>
      <c r="F126" s="80" t="s">
        <v>129</v>
      </c>
      <c r="G126" s="58"/>
      <c r="H126" s="58"/>
      <c r="I126" s="59"/>
      <c r="J126" s="60" t="s">
        <v>63</v>
      </c>
    </row>
    <row r="127" spans="1:10" ht="12.75" customHeight="1" x14ac:dyDescent="0.25">
      <c r="A127" s="55">
        <v>124</v>
      </c>
      <c r="B127" s="55" t="s">
        <v>450</v>
      </c>
      <c r="C127" s="55" t="s">
        <v>451</v>
      </c>
      <c r="D127" s="79" t="s">
        <v>452</v>
      </c>
      <c r="E127" s="58" t="s">
        <v>23</v>
      </c>
      <c r="F127" s="80" t="s">
        <v>129</v>
      </c>
      <c r="G127" s="58"/>
      <c r="H127" s="58"/>
      <c r="I127" s="59"/>
      <c r="J127" s="60" t="s">
        <v>50</v>
      </c>
    </row>
    <row r="128" spans="1:10" ht="12.75" customHeight="1" x14ac:dyDescent="0.25">
      <c r="A128" s="55">
        <v>125</v>
      </c>
      <c r="B128" s="55" t="s">
        <v>453</v>
      </c>
      <c r="C128" s="55" t="s">
        <v>451</v>
      </c>
      <c r="D128" s="79" t="s">
        <v>454</v>
      </c>
      <c r="E128" s="58" t="s">
        <v>22</v>
      </c>
      <c r="F128" s="81" t="s">
        <v>131</v>
      </c>
      <c r="G128" s="58"/>
      <c r="H128" s="58"/>
      <c r="I128" s="59"/>
      <c r="J128" s="60" t="s">
        <v>50</v>
      </c>
    </row>
    <row r="129" spans="1:10" ht="12.75" customHeight="1" x14ac:dyDescent="0.25">
      <c r="A129" s="55">
        <v>126</v>
      </c>
      <c r="B129" s="55" t="s">
        <v>455</v>
      </c>
      <c r="C129" s="55" t="s">
        <v>186</v>
      </c>
      <c r="D129" s="79" t="s">
        <v>456</v>
      </c>
      <c r="E129" s="58" t="s">
        <v>22</v>
      </c>
      <c r="F129" s="81" t="s">
        <v>130</v>
      </c>
      <c r="G129" s="58"/>
      <c r="H129" s="58"/>
      <c r="I129" s="59"/>
      <c r="J129" s="60" t="s">
        <v>50</v>
      </c>
    </row>
    <row r="130" spans="1:10" ht="12.75" customHeight="1" x14ac:dyDescent="0.25">
      <c r="A130" s="55">
        <v>127</v>
      </c>
      <c r="B130" s="55" t="s">
        <v>457</v>
      </c>
      <c r="C130" s="55" t="s">
        <v>458</v>
      </c>
      <c r="D130" s="79" t="s">
        <v>459</v>
      </c>
      <c r="E130" s="58" t="s">
        <v>23</v>
      </c>
      <c r="F130" s="81" t="s">
        <v>130</v>
      </c>
      <c r="G130" s="58"/>
      <c r="H130" s="58"/>
      <c r="I130" s="59"/>
      <c r="J130" s="64" t="s">
        <v>52</v>
      </c>
    </row>
    <row r="131" spans="1:10" ht="12.75" customHeight="1" x14ac:dyDescent="0.25">
      <c r="A131" s="55">
        <v>128</v>
      </c>
      <c r="B131" s="55" t="s">
        <v>460</v>
      </c>
      <c r="C131" s="55" t="s">
        <v>461</v>
      </c>
      <c r="D131" s="79" t="s">
        <v>462</v>
      </c>
      <c r="E131" s="58" t="s">
        <v>22</v>
      </c>
      <c r="F131" s="81" t="s">
        <v>131</v>
      </c>
      <c r="G131" s="58"/>
      <c r="H131" s="58"/>
      <c r="I131" s="59"/>
      <c r="J131" s="60" t="s">
        <v>54</v>
      </c>
    </row>
    <row r="132" spans="1:10" ht="12.75" customHeight="1" x14ac:dyDescent="0.25">
      <c r="A132" s="55">
        <v>129</v>
      </c>
      <c r="B132" s="55" t="s">
        <v>463</v>
      </c>
      <c r="C132" s="55" t="s">
        <v>440</v>
      </c>
      <c r="D132" s="79" t="s">
        <v>464</v>
      </c>
      <c r="E132" s="58" t="s">
        <v>22</v>
      </c>
      <c r="F132" s="81" t="s">
        <v>131</v>
      </c>
      <c r="G132" s="58"/>
      <c r="H132" s="58"/>
      <c r="I132" s="59"/>
      <c r="J132" s="60" t="s">
        <v>54</v>
      </c>
    </row>
    <row r="133" spans="1:10" ht="12.75" customHeight="1" x14ac:dyDescent="0.25">
      <c r="A133" s="55">
        <v>130</v>
      </c>
      <c r="B133" s="55" t="s">
        <v>465</v>
      </c>
      <c r="C133" s="55" t="s">
        <v>466</v>
      </c>
      <c r="D133" s="79" t="s">
        <v>467</v>
      </c>
      <c r="E133" s="58" t="s">
        <v>23</v>
      </c>
      <c r="F133" s="81" t="s">
        <v>128</v>
      </c>
      <c r="G133" s="58"/>
      <c r="H133" s="58"/>
      <c r="I133" s="59"/>
      <c r="J133" s="60" t="s">
        <v>50</v>
      </c>
    </row>
    <row r="134" spans="1:10" ht="12.75" customHeight="1" x14ac:dyDescent="0.25">
      <c r="A134" s="55">
        <v>131</v>
      </c>
      <c r="B134" s="55" t="s">
        <v>468</v>
      </c>
      <c r="C134" s="55" t="s">
        <v>469</v>
      </c>
      <c r="D134" s="79" t="s">
        <v>470</v>
      </c>
      <c r="E134" s="58" t="s">
        <v>23</v>
      </c>
      <c r="F134" s="81" t="s">
        <v>130</v>
      </c>
      <c r="G134" s="58"/>
      <c r="H134" s="58"/>
      <c r="I134" s="59"/>
      <c r="J134" s="64" t="s">
        <v>50</v>
      </c>
    </row>
    <row r="135" spans="1:10" ht="12.75" customHeight="1" x14ac:dyDescent="0.25">
      <c r="A135" s="55">
        <v>132</v>
      </c>
      <c r="B135" s="55" t="s">
        <v>471</v>
      </c>
      <c r="C135" s="55" t="s">
        <v>458</v>
      </c>
      <c r="D135" s="79" t="s">
        <v>472</v>
      </c>
      <c r="E135" s="58" t="s">
        <v>23</v>
      </c>
      <c r="F135" s="80" t="s">
        <v>129</v>
      </c>
      <c r="G135" s="58"/>
      <c r="H135" s="58"/>
      <c r="I135" s="59"/>
      <c r="J135" s="60" t="s">
        <v>52</v>
      </c>
    </row>
    <row r="136" spans="1:10" ht="12.75" customHeight="1" x14ac:dyDescent="0.25">
      <c r="A136" s="55">
        <v>133</v>
      </c>
      <c r="B136" s="55" t="s">
        <v>473</v>
      </c>
      <c r="C136" s="55" t="s">
        <v>429</v>
      </c>
      <c r="D136" s="79" t="s">
        <v>474</v>
      </c>
      <c r="E136" s="58" t="s">
        <v>23</v>
      </c>
      <c r="F136" s="81" t="s">
        <v>128</v>
      </c>
      <c r="G136" s="58"/>
      <c r="H136" s="58"/>
      <c r="I136" s="59"/>
      <c r="J136" s="60" t="s">
        <v>63</v>
      </c>
    </row>
    <row r="137" spans="1:10" ht="12.75" customHeight="1" x14ac:dyDescent="0.25">
      <c r="A137" s="55">
        <v>134</v>
      </c>
      <c r="B137" s="55" t="s">
        <v>475</v>
      </c>
      <c r="C137" s="55" t="s">
        <v>195</v>
      </c>
      <c r="D137" s="79" t="s">
        <v>476</v>
      </c>
      <c r="E137" s="58" t="s">
        <v>23</v>
      </c>
      <c r="F137" s="80" t="s">
        <v>129</v>
      </c>
      <c r="G137" s="58"/>
      <c r="H137" s="58"/>
      <c r="I137" s="59"/>
      <c r="J137" s="60" t="s">
        <v>50</v>
      </c>
    </row>
    <row r="138" spans="1:10" ht="12.75" customHeight="1" x14ac:dyDescent="0.25">
      <c r="A138" s="55">
        <v>135</v>
      </c>
      <c r="B138" s="55" t="s">
        <v>477</v>
      </c>
      <c r="C138" s="55" t="s">
        <v>364</v>
      </c>
      <c r="D138" s="79" t="s">
        <v>478</v>
      </c>
      <c r="E138" s="58" t="s">
        <v>23</v>
      </c>
      <c r="F138" s="81" t="s">
        <v>128</v>
      </c>
      <c r="G138" s="58"/>
      <c r="H138" s="58"/>
      <c r="I138" s="59"/>
      <c r="J138" s="60" t="s">
        <v>50</v>
      </c>
    </row>
    <row r="139" spans="1:10" ht="12.75" customHeight="1" x14ac:dyDescent="0.25">
      <c r="A139" s="55">
        <v>136</v>
      </c>
      <c r="B139" s="55" t="s">
        <v>479</v>
      </c>
      <c r="C139" s="55" t="s">
        <v>180</v>
      </c>
      <c r="D139" s="79" t="s">
        <v>480</v>
      </c>
      <c r="E139" s="58" t="s">
        <v>23</v>
      </c>
      <c r="F139" s="81" t="s">
        <v>131</v>
      </c>
      <c r="G139" s="58"/>
      <c r="H139" s="58"/>
      <c r="I139" s="59"/>
      <c r="J139" s="60" t="s">
        <v>50</v>
      </c>
    </row>
    <row r="140" spans="1:10" ht="12.75" customHeight="1" x14ac:dyDescent="0.25">
      <c r="A140" s="55">
        <v>137</v>
      </c>
      <c r="B140" s="55" t="s">
        <v>481</v>
      </c>
      <c r="C140" s="55" t="s">
        <v>296</v>
      </c>
      <c r="D140" s="79" t="s">
        <v>482</v>
      </c>
      <c r="E140" s="58" t="s">
        <v>23</v>
      </c>
      <c r="F140" s="81" t="s">
        <v>127</v>
      </c>
      <c r="G140" s="58"/>
      <c r="H140" s="58"/>
      <c r="I140" s="59"/>
      <c r="J140" s="60" t="s">
        <v>54</v>
      </c>
    </row>
    <row r="141" spans="1:10" ht="12.75" customHeight="1" x14ac:dyDescent="0.25">
      <c r="A141" s="55">
        <v>138</v>
      </c>
      <c r="B141" s="55" t="s">
        <v>483</v>
      </c>
      <c r="C141" s="55" t="s">
        <v>168</v>
      </c>
      <c r="D141" s="79" t="s">
        <v>484</v>
      </c>
      <c r="E141" s="58" t="s">
        <v>22</v>
      </c>
      <c r="F141" s="81" t="s">
        <v>128</v>
      </c>
      <c r="G141" s="58"/>
      <c r="H141" s="58"/>
      <c r="I141" s="59"/>
      <c r="J141" s="60" t="s">
        <v>50</v>
      </c>
    </row>
    <row r="142" spans="1:10" ht="12.75" customHeight="1" x14ac:dyDescent="0.25">
      <c r="A142" s="55">
        <v>139</v>
      </c>
      <c r="B142" s="55" t="s">
        <v>485</v>
      </c>
      <c r="C142" s="55" t="s">
        <v>486</v>
      </c>
      <c r="D142" s="79" t="s">
        <v>487</v>
      </c>
      <c r="E142" s="58" t="s">
        <v>23</v>
      </c>
      <c r="F142" s="81" t="s">
        <v>131</v>
      </c>
      <c r="G142" s="58"/>
      <c r="H142" s="58"/>
      <c r="I142" s="59"/>
      <c r="J142" s="60" t="s">
        <v>50</v>
      </c>
    </row>
    <row r="143" spans="1:10" ht="12.75" customHeight="1" x14ac:dyDescent="0.25">
      <c r="A143" s="55">
        <v>140</v>
      </c>
      <c r="B143" s="55" t="s">
        <v>488</v>
      </c>
      <c r="C143" s="55" t="s">
        <v>364</v>
      </c>
      <c r="D143" s="79" t="s">
        <v>489</v>
      </c>
      <c r="E143" s="58" t="s">
        <v>23</v>
      </c>
      <c r="F143" s="81" t="s">
        <v>128</v>
      </c>
      <c r="G143" s="58"/>
      <c r="H143" s="58"/>
      <c r="I143" s="59"/>
      <c r="J143" s="60" t="s">
        <v>50</v>
      </c>
    </row>
    <row r="144" spans="1:10" ht="12.75" customHeight="1" x14ac:dyDescent="0.25">
      <c r="A144" s="55">
        <v>141</v>
      </c>
      <c r="B144" s="55" t="s">
        <v>490</v>
      </c>
      <c r="C144" s="55" t="s">
        <v>440</v>
      </c>
      <c r="D144" s="79" t="s">
        <v>491</v>
      </c>
      <c r="E144" s="58" t="s">
        <v>23</v>
      </c>
      <c r="F144" s="81" t="s">
        <v>131</v>
      </c>
      <c r="G144" s="58"/>
      <c r="H144" s="58"/>
      <c r="I144" s="59"/>
      <c r="J144" s="60" t="s">
        <v>54</v>
      </c>
    </row>
    <row r="145" spans="1:10" ht="12.75" customHeight="1" x14ac:dyDescent="0.25">
      <c r="A145" s="55">
        <v>142</v>
      </c>
      <c r="B145" s="55" t="s">
        <v>492</v>
      </c>
      <c r="C145" s="55" t="s">
        <v>466</v>
      </c>
      <c r="D145" s="79" t="s">
        <v>493</v>
      </c>
      <c r="E145" s="58" t="s">
        <v>23</v>
      </c>
      <c r="F145" s="81" t="s">
        <v>128</v>
      </c>
      <c r="G145" s="58"/>
      <c r="H145" s="58"/>
      <c r="I145" s="59"/>
      <c r="J145" s="60" t="s">
        <v>50</v>
      </c>
    </row>
    <row r="146" spans="1:10" ht="12.75" customHeight="1" x14ac:dyDescent="0.25">
      <c r="A146" s="55">
        <v>143</v>
      </c>
      <c r="B146" s="55" t="s">
        <v>494</v>
      </c>
      <c r="C146" s="55" t="s">
        <v>357</v>
      </c>
      <c r="D146" s="79" t="s">
        <v>495</v>
      </c>
      <c r="E146" s="58" t="s">
        <v>23</v>
      </c>
      <c r="F146" s="81" t="s">
        <v>131</v>
      </c>
      <c r="G146" s="58"/>
      <c r="H146" s="58"/>
      <c r="I146" s="59"/>
      <c r="J146" s="60" t="s">
        <v>50</v>
      </c>
    </row>
    <row r="147" spans="1:10" ht="12.75" customHeight="1" x14ac:dyDescent="0.25">
      <c r="A147" s="55">
        <v>144</v>
      </c>
      <c r="B147" s="55" t="s">
        <v>496</v>
      </c>
      <c r="C147" s="55" t="s">
        <v>440</v>
      </c>
      <c r="D147" s="79" t="s">
        <v>497</v>
      </c>
      <c r="E147" s="58" t="s">
        <v>23</v>
      </c>
      <c r="F147" s="81" t="s">
        <v>131</v>
      </c>
      <c r="G147" s="58"/>
      <c r="H147" s="58"/>
      <c r="I147" s="59"/>
      <c r="J147" s="60" t="s">
        <v>54</v>
      </c>
    </row>
    <row r="148" spans="1:10" ht="12.75" customHeight="1" x14ac:dyDescent="0.25">
      <c r="A148" s="55">
        <v>145</v>
      </c>
      <c r="B148" s="55" t="s">
        <v>498</v>
      </c>
      <c r="C148" s="55" t="s">
        <v>244</v>
      </c>
      <c r="D148" s="79" t="s">
        <v>499</v>
      </c>
      <c r="E148" s="58" t="s">
        <v>23</v>
      </c>
      <c r="F148" s="81" t="s">
        <v>128</v>
      </c>
      <c r="G148" s="58"/>
      <c r="H148" s="58"/>
      <c r="I148" s="59"/>
      <c r="J148" s="60" t="s">
        <v>54</v>
      </c>
    </row>
    <row r="149" spans="1:10" ht="12.75" customHeight="1" x14ac:dyDescent="0.25">
      <c r="A149" s="55">
        <v>146</v>
      </c>
      <c r="B149" s="55" t="s">
        <v>500</v>
      </c>
      <c r="C149" s="55" t="s">
        <v>501</v>
      </c>
      <c r="D149" s="79" t="s">
        <v>502</v>
      </c>
      <c r="E149" s="58" t="s">
        <v>22</v>
      </c>
      <c r="F149" s="81" t="s">
        <v>128</v>
      </c>
      <c r="G149" s="58"/>
      <c r="H149" s="58"/>
      <c r="I149" s="59"/>
      <c r="J149" s="60" t="s">
        <v>50</v>
      </c>
    </row>
    <row r="150" spans="1:10" ht="12.75" customHeight="1" x14ac:dyDescent="0.25">
      <c r="A150" s="55">
        <v>147</v>
      </c>
      <c r="B150" s="55" t="s">
        <v>503</v>
      </c>
      <c r="C150" s="55" t="s">
        <v>501</v>
      </c>
      <c r="D150" s="79" t="s">
        <v>504</v>
      </c>
      <c r="E150" s="58" t="s">
        <v>22</v>
      </c>
      <c r="F150" s="80" t="s">
        <v>129</v>
      </c>
      <c r="G150" s="58"/>
      <c r="H150" s="58"/>
      <c r="I150" s="59"/>
      <c r="J150" s="64" t="s">
        <v>50</v>
      </c>
    </row>
    <row r="151" spans="1:10" ht="12.75" customHeight="1" x14ac:dyDescent="0.25">
      <c r="A151" s="55">
        <v>148</v>
      </c>
      <c r="B151" s="55" t="s">
        <v>505</v>
      </c>
      <c r="C151" s="55" t="s">
        <v>162</v>
      </c>
      <c r="D151" s="79" t="s">
        <v>506</v>
      </c>
      <c r="E151" s="58" t="s">
        <v>23</v>
      </c>
      <c r="F151" s="81" t="s">
        <v>131</v>
      </c>
      <c r="G151" s="58"/>
      <c r="H151" s="58"/>
      <c r="I151" s="59"/>
      <c r="J151" s="60" t="s">
        <v>50</v>
      </c>
    </row>
    <row r="152" spans="1:10" ht="12.75" customHeight="1" x14ac:dyDescent="0.25">
      <c r="A152" s="55">
        <v>149</v>
      </c>
      <c r="B152" s="55" t="s">
        <v>507</v>
      </c>
      <c r="C152" s="55" t="s">
        <v>410</v>
      </c>
      <c r="D152" s="79" t="s">
        <v>508</v>
      </c>
      <c r="E152" s="58" t="s">
        <v>22</v>
      </c>
      <c r="F152" s="81" t="s">
        <v>127</v>
      </c>
      <c r="G152" s="58"/>
      <c r="H152" s="58"/>
      <c r="I152" s="59"/>
      <c r="J152" s="64" t="s">
        <v>50</v>
      </c>
    </row>
    <row r="153" spans="1:10" ht="12.75" customHeight="1" x14ac:dyDescent="0.25">
      <c r="A153" s="55">
        <v>150</v>
      </c>
      <c r="B153" s="55" t="s">
        <v>509</v>
      </c>
      <c r="C153" s="55" t="s">
        <v>418</v>
      </c>
      <c r="D153" s="79" t="s">
        <v>510</v>
      </c>
      <c r="E153" s="58" t="s">
        <v>23</v>
      </c>
      <c r="F153" s="81" t="s">
        <v>130</v>
      </c>
      <c r="G153" s="58"/>
      <c r="H153" s="58"/>
      <c r="I153" s="59"/>
      <c r="J153" s="64" t="s">
        <v>50</v>
      </c>
    </row>
    <row r="154" spans="1:10" ht="12.75" customHeight="1" x14ac:dyDescent="0.25">
      <c r="A154" s="55">
        <v>151</v>
      </c>
      <c r="B154" s="55" t="s">
        <v>511</v>
      </c>
      <c r="C154" s="55" t="s">
        <v>415</v>
      </c>
      <c r="D154" s="79" t="s">
        <v>512</v>
      </c>
      <c r="E154" s="58" t="s">
        <v>23</v>
      </c>
      <c r="F154" s="81" t="s">
        <v>131</v>
      </c>
      <c r="G154" s="58"/>
      <c r="H154" s="58"/>
      <c r="I154" s="59"/>
      <c r="J154" s="60" t="s">
        <v>50</v>
      </c>
    </row>
    <row r="155" spans="1:10" ht="12.75" customHeight="1" x14ac:dyDescent="0.25">
      <c r="A155" s="55">
        <v>152</v>
      </c>
      <c r="B155" s="55" t="s">
        <v>513</v>
      </c>
      <c r="C155" s="55" t="s">
        <v>269</v>
      </c>
      <c r="D155" s="79" t="s">
        <v>514</v>
      </c>
      <c r="E155" s="58" t="s">
        <v>23</v>
      </c>
      <c r="F155" s="81" t="s">
        <v>128</v>
      </c>
      <c r="G155" s="58"/>
      <c r="H155" s="58"/>
      <c r="I155" s="59"/>
      <c r="J155" s="60" t="s">
        <v>50</v>
      </c>
    </row>
    <row r="156" spans="1:10" ht="12.75" customHeight="1" x14ac:dyDescent="0.25">
      <c r="A156" s="55">
        <v>153</v>
      </c>
      <c r="B156" s="55" t="s">
        <v>515</v>
      </c>
      <c r="C156" s="55" t="s">
        <v>486</v>
      </c>
      <c r="D156" s="79" t="s">
        <v>516</v>
      </c>
      <c r="E156" s="58" t="s">
        <v>23</v>
      </c>
      <c r="F156" s="81" t="s">
        <v>128</v>
      </c>
      <c r="G156" s="58"/>
      <c r="H156" s="58"/>
      <c r="I156" s="59"/>
      <c r="J156" s="60" t="s">
        <v>50</v>
      </c>
    </row>
    <row r="157" spans="1:10" ht="12.75" customHeight="1" x14ac:dyDescent="0.25">
      <c r="A157" s="55">
        <v>154</v>
      </c>
      <c r="B157" s="55" t="s">
        <v>517</v>
      </c>
      <c r="C157" s="55" t="s">
        <v>299</v>
      </c>
      <c r="D157" s="79" t="s">
        <v>518</v>
      </c>
      <c r="E157" s="58" t="s">
        <v>23</v>
      </c>
      <c r="F157" s="80" t="s">
        <v>129</v>
      </c>
      <c r="G157" s="58"/>
      <c r="H157" s="58"/>
      <c r="I157" s="59"/>
      <c r="J157" s="60" t="s">
        <v>50</v>
      </c>
    </row>
    <row r="158" spans="1:10" ht="12.75" customHeight="1" x14ac:dyDescent="0.25">
      <c r="A158" s="55">
        <v>155</v>
      </c>
      <c r="B158" s="55" t="s">
        <v>519</v>
      </c>
      <c r="C158" s="55" t="s">
        <v>520</v>
      </c>
      <c r="D158" s="79" t="s">
        <v>521</v>
      </c>
      <c r="E158" s="58" t="s">
        <v>23</v>
      </c>
      <c r="F158" s="80" t="s">
        <v>129</v>
      </c>
      <c r="G158" s="58"/>
      <c r="H158" s="58"/>
      <c r="I158" s="59"/>
      <c r="J158" s="60" t="s">
        <v>50</v>
      </c>
    </row>
    <row r="159" spans="1:10" ht="12.75" customHeight="1" x14ac:dyDescent="0.25">
      <c r="A159" s="55">
        <v>156</v>
      </c>
      <c r="B159" s="55" t="s">
        <v>522</v>
      </c>
      <c r="C159" s="55" t="s">
        <v>284</v>
      </c>
      <c r="D159" s="79" t="s">
        <v>523</v>
      </c>
      <c r="E159" s="58" t="s">
        <v>23</v>
      </c>
      <c r="F159" s="81" t="s">
        <v>128</v>
      </c>
      <c r="G159" s="58"/>
      <c r="H159" s="58"/>
      <c r="I159" s="59"/>
      <c r="J159" s="60" t="s">
        <v>53</v>
      </c>
    </row>
    <row r="160" spans="1:10" ht="12.75" customHeight="1" x14ac:dyDescent="0.25">
      <c r="A160" s="55">
        <v>157</v>
      </c>
      <c r="B160" s="55" t="s">
        <v>524</v>
      </c>
      <c r="C160" s="55" t="s">
        <v>331</v>
      </c>
      <c r="D160" s="79" t="s">
        <v>525</v>
      </c>
      <c r="E160" s="58" t="s">
        <v>23</v>
      </c>
      <c r="F160" s="81" t="s">
        <v>128</v>
      </c>
      <c r="G160" s="58"/>
      <c r="H160" s="58"/>
      <c r="I160" s="59"/>
      <c r="J160" s="60" t="s">
        <v>53</v>
      </c>
    </row>
    <row r="161" spans="1:10" ht="12.75" customHeight="1" x14ac:dyDescent="0.25">
      <c r="A161" s="55">
        <v>158</v>
      </c>
      <c r="B161" s="55" t="s">
        <v>526</v>
      </c>
      <c r="C161" s="55" t="s">
        <v>180</v>
      </c>
      <c r="D161" s="79" t="s">
        <v>527</v>
      </c>
      <c r="E161" s="58" t="s">
        <v>23</v>
      </c>
      <c r="F161" s="81" t="s">
        <v>131</v>
      </c>
      <c r="G161" s="58"/>
      <c r="H161" s="58"/>
      <c r="I161" s="59"/>
      <c r="J161" s="60" t="s">
        <v>50</v>
      </c>
    </row>
    <row r="162" spans="1:10" ht="12.75" customHeight="1" x14ac:dyDescent="0.25">
      <c r="A162" s="55">
        <v>159</v>
      </c>
      <c r="B162" s="55" t="s">
        <v>528</v>
      </c>
      <c r="C162" s="55" t="s">
        <v>195</v>
      </c>
      <c r="D162" s="79" t="s">
        <v>529</v>
      </c>
      <c r="E162" s="58" t="s">
        <v>23</v>
      </c>
      <c r="F162" s="80" t="s">
        <v>129</v>
      </c>
      <c r="G162" s="58"/>
      <c r="H162" s="58"/>
      <c r="I162" s="59"/>
      <c r="J162" s="60" t="s">
        <v>50</v>
      </c>
    </row>
    <row r="163" spans="1:10" ht="12.75" customHeight="1" x14ac:dyDescent="0.25">
      <c r="A163" s="55">
        <v>160</v>
      </c>
      <c r="B163" s="55" t="s">
        <v>530</v>
      </c>
      <c r="C163" s="55" t="s">
        <v>215</v>
      </c>
      <c r="D163" s="79" t="s">
        <v>531</v>
      </c>
      <c r="E163" s="58" t="s">
        <v>22</v>
      </c>
      <c r="F163" s="81" t="s">
        <v>128</v>
      </c>
      <c r="G163" s="58"/>
      <c r="H163" s="58"/>
      <c r="I163" s="59"/>
      <c r="J163" s="60" t="s">
        <v>50</v>
      </c>
    </row>
    <row r="164" spans="1:10" ht="12.75" customHeight="1" x14ac:dyDescent="0.25">
      <c r="A164" s="55">
        <v>161</v>
      </c>
      <c r="B164" s="55" t="s">
        <v>200</v>
      </c>
      <c r="C164" s="55" t="s">
        <v>209</v>
      </c>
      <c r="D164" s="79" t="s">
        <v>532</v>
      </c>
      <c r="E164" s="58" t="s">
        <v>23</v>
      </c>
      <c r="F164" s="80" t="s">
        <v>129</v>
      </c>
      <c r="G164" s="58"/>
      <c r="H164" s="58"/>
      <c r="I164" s="59"/>
      <c r="J164" s="60" t="s">
        <v>50</v>
      </c>
    </row>
    <row r="165" spans="1:10" ht="12.75" customHeight="1" x14ac:dyDescent="0.25">
      <c r="A165" s="55">
        <v>162</v>
      </c>
      <c r="B165" s="55" t="s">
        <v>203</v>
      </c>
      <c r="C165" s="55" t="s">
        <v>230</v>
      </c>
      <c r="D165" s="79" t="s">
        <v>533</v>
      </c>
      <c r="E165" s="58" t="s">
        <v>23</v>
      </c>
      <c r="F165" s="81" t="s">
        <v>131</v>
      </c>
      <c r="G165" s="58"/>
      <c r="H165" s="58"/>
      <c r="I165" s="59"/>
      <c r="J165" s="60" t="s">
        <v>50</v>
      </c>
    </row>
    <row r="166" spans="1:10" ht="12.75" customHeight="1" x14ac:dyDescent="0.25">
      <c r="A166" s="55">
        <v>163</v>
      </c>
      <c r="B166" s="55" t="s">
        <v>208</v>
      </c>
      <c r="C166" s="55" t="s">
        <v>174</v>
      </c>
      <c r="D166" s="79" t="s">
        <v>534</v>
      </c>
      <c r="E166" s="58" t="s">
        <v>23</v>
      </c>
      <c r="F166" s="81" t="s">
        <v>128</v>
      </c>
      <c r="G166" s="58"/>
      <c r="H166" s="58"/>
      <c r="I166" s="59"/>
      <c r="J166" s="60" t="s">
        <v>54</v>
      </c>
    </row>
    <row r="167" spans="1:10" ht="12.75" customHeight="1" x14ac:dyDescent="0.25">
      <c r="A167" s="55">
        <v>164</v>
      </c>
      <c r="B167" s="55" t="s">
        <v>214</v>
      </c>
      <c r="C167" s="55" t="s">
        <v>535</v>
      </c>
      <c r="D167" s="79" t="s">
        <v>536</v>
      </c>
      <c r="E167" s="58" t="s">
        <v>23</v>
      </c>
      <c r="F167" s="81" t="s">
        <v>128</v>
      </c>
      <c r="G167" s="58"/>
      <c r="H167" s="58"/>
      <c r="I167" s="59"/>
      <c r="J167" s="60" t="s">
        <v>53</v>
      </c>
    </row>
    <row r="168" spans="1:10" ht="12.75" customHeight="1" x14ac:dyDescent="0.25">
      <c r="A168" s="55">
        <v>165</v>
      </c>
      <c r="B168" s="55" t="s">
        <v>217</v>
      </c>
      <c r="C168" s="55" t="s">
        <v>418</v>
      </c>
      <c r="D168" s="79" t="s">
        <v>537</v>
      </c>
      <c r="E168" s="58" t="s">
        <v>23</v>
      </c>
      <c r="F168" s="81" t="s">
        <v>131</v>
      </c>
      <c r="G168" s="58"/>
      <c r="H168" s="58"/>
      <c r="I168" s="59"/>
      <c r="J168" s="60" t="s">
        <v>50</v>
      </c>
    </row>
    <row r="169" spans="1:10" ht="12.75" customHeight="1" x14ac:dyDescent="0.25">
      <c r="A169" s="55">
        <v>166</v>
      </c>
      <c r="B169" s="55" t="s">
        <v>222</v>
      </c>
      <c r="C169" s="55" t="s">
        <v>451</v>
      </c>
      <c r="D169" s="79" t="s">
        <v>538</v>
      </c>
      <c r="E169" s="58" t="s">
        <v>23</v>
      </c>
      <c r="F169" s="81" t="s">
        <v>128</v>
      </c>
      <c r="G169" s="58"/>
      <c r="H169" s="58"/>
      <c r="I169" s="59"/>
      <c r="J169" s="60" t="s">
        <v>50</v>
      </c>
    </row>
    <row r="170" spans="1:10" ht="12.75" customHeight="1" x14ac:dyDescent="0.25">
      <c r="A170" s="55">
        <v>167</v>
      </c>
      <c r="B170" s="55" t="s">
        <v>224</v>
      </c>
      <c r="C170" s="55" t="s">
        <v>215</v>
      </c>
      <c r="D170" s="79" t="s">
        <v>539</v>
      </c>
      <c r="E170" s="58" t="s">
        <v>23</v>
      </c>
      <c r="F170" s="81" t="s">
        <v>128</v>
      </c>
      <c r="G170" s="58"/>
      <c r="H170" s="58"/>
      <c r="I170" s="59"/>
      <c r="J170" s="60" t="s">
        <v>50</v>
      </c>
    </row>
    <row r="171" spans="1:10" ht="12.75" customHeight="1" x14ac:dyDescent="0.25">
      <c r="A171" s="55">
        <v>168</v>
      </c>
      <c r="B171" s="55" t="s">
        <v>540</v>
      </c>
      <c r="C171" s="55" t="s">
        <v>458</v>
      </c>
      <c r="D171" s="79" t="s">
        <v>541</v>
      </c>
      <c r="E171" s="58" t="s">
        <v>22</v>
      </c>
      <c r="F171" s="81" t="s">
        <v>128</v>
      </c>
      <c r="G171" s="58"/>
      <c r="H171" s="58"/>
      <c r="I171" s="59"/>
      <c r="J171" s="60" t="s">
        <v>50</v>
      </c>
    </row>
    <row r="172" spans="1:10" ht="12.75" customHeight="1" x14ac:dyDescent="0.25">
      <c r="A172" s="55">
        <v>169</v>
      </c>
      <c r="B172" s="55" t="s">
        <v>226</v>
      </c>
      <c r="C172" s="55" t="s">
        <v>391</v>
      </c>
      <c r="D172" s="79" t="s">
        <v>542</v>
      </c>
      <c r="E172" s="58" t="s">
        <v>23</v>
      </c>
      <c r="F172" s="81" t="s">
        <v>128</v>
      </c>
      <c r="G172" s="58"/>
      <c r="H172" s="58"/>
      <c r="I172" s="59"/>
      <c r="J172" s="60" t="s">
        <v>50</v>
      </c>
    </row>
    <row r="173" spans="1:10" ht="12.75" customHeight="1" x14ac:dyDescent="0.25">
      <c r="A173" s="55">
        <v>170</v>
      </c>
      <c r="B173" s="55" t="s">
        <v>229</v>
      </c>
      <c r="C173" s="55" t="s">
        <v>543</v>
      </c>
      <c r="D173" s="79" t="s">
        <v>544</v>
      </c>
      <c r="E173" s="58" t="s">
        <v>23</v>
      </c>
      <c r="F173" s="81" t="s">
        <v>131</v>
      </c>
      <c r="G173" s="58"/>
      <c r="H173" s="58"/>
      <c r="I173" s="59"/>
      <c r="J173" s="60" t="s">
        <v>50</v>
      </c>
    </row>
    <row r="174" spans="1:10" ht="12.75" customHeight="1" x14ac:dyDescent="0.25">
      <c r="A174" s="55">
        <v>171</v>
      </c>
      <c r="B174" s="55" t="s">
        <v>545</v>
      </c>
      <c r="C174" s="55" t="s">
        <v>269</v>
      </c>
      <c r="D174" s="79" t="s">
        <v>546</v>
      </c>
      <c r="E174" s="58" t="s">
        <v>22</v>
      </c>
      <c r="F174" s="80" t="s">
        <v>129</v>
      </c>
      <c r="G174" s="58"/>
      <c r="H174" s="58"/>
      <c r="I174" s="59"/>
      <c r="J174" s="64" t="s">
        <v>50</v>
      </c>
    </row>
    <row r="175" spans="1:10" ht="12.75" customHeight="1" x14ac:dyDescent="0.25">
      <c r="A175" s="55">
        <v>172</v>
      </c>
      <c r="B175" s="55" t="s">
        <v>232</v>
      </c>
      <c r="C175" s="55" t="s">
        <v>547</v>
      </c>
      <c r="D175" s="79" t="s">
        <v>548</v>
      </c>
      <c r="E175" s="58" t="s">
        <v>23</v>
      </c>
      <c r="F175" s="81" t="s">
        <v>128</v>
      </c>
      <c r="G175" s="58"/>
      <c r="H175" s="58"/>
      <c r="I175" s="59"/>
      <c r="J175" s="60" t="s">
        <v>50</v>
      </c>
    </row>
    <row r="176" spans="1:10" ht="12.75" customHeight="1" x14ac:dyDescent="0.25">
      <c r="A176" s="55">
        <v>173</v>
      </c>
      <c r="B176" s="55" t="s">
        <v>235</v>
      </c>
      <c r="C176" s="55" t="s">
        <v>338</v>
      </c>
      <c r="D176" s="79" t="s">
        <v>549</v>
      </c>
      <c r="E176" s="58" t="s">
        <v>23</v>
      </c>
      <c r="F176" s="81" t="s">
        <v>131</v>
      </c>
      <c r="G176" s="58"/>
      <c r="H176" s="58"/>
      <c r="I176" s="59"/>
      <c r="J176" s="60" t="s">
        <v>50</v>
      </c>
    </row>
    <row r="177" spans="1:10" ht="12.75" customHeight="1" x14ac:dyDescent="0.25">
      <c r="A177" s="55">
        <v>174</v>
      </c>
      <c r="B177" s="55" t="s">
        <v>237</v>
      </c>
      <c r="C177" s="55" t="s">
        <v>255</v>
      </c>
      <c r="D177" s="79" t="s">
        <v>550</v>
      </c>
      <c r="E177" s="58" t="s">
        <v>23</v>
      </c>
      <c r="F177" s="81" t="s">
        <v>127</v>
      </c>
      <c r="G177" s="58"/>
      <c r="H177" s="58"/>
      <c r="I177" s="59"/>
      <c r="J177" s="60" t="s">
        <v>50</v>
      </c>
    </row>
    <row r="178" spans="1:10" ht="12.75" customHeight="1" x14ac:dyDescent="0.25">
      <c r="A178" s="55">
        <v>175</v>
      </c>
      <c r="B178" s="55" t="s">
        <v>240</v>
      </c>
      <c r="C178" s="55" t="s">
        <v>165</v>
      </c>
      <c r="D178" s="79" t="s">
        <v>551</v>
      </c>
      <c r="E178" s="58" t="s">
        <v>23</v>
      </c>
      <c r="F178" s="81" t="s">
        <v>128</v>
      </c>
      <c r="G178" s="58"/>
      <c r="H178" s="58"/>
      <c r="I178" s="59"/>
      <c r="J178" s="60" t="s">
        <v>50</v>
      </c>
    </row>
    <row r="179" spans="1:10" ht="12.75" customHeight="1" x14ac:dyDescent="0.25">
      <c r="A179" s="55">
        <v>176</v>
      </c>
      <c r="B179" s="55" t="s">
        <v>243</v>
      </c>
      <c r="C179" s="55" t="s">
        <v>552</v>
      </c>
      <c r="D179" s="79" t="s">
        <v>553</v>
      </c>
      <c r="E179" s="58" t="s">
        <v>23</v>
      </c>
      <c r="F179" s="80" t="s">
        <v>129</v>
      </c>
      <c r="G179" s="58"/>
      <c r="H179" s="58"/>
      <c r="I179" s="59"/>
      <c r="J179" s="60" t="s">
        <v>53</v>
      </c>
    </row>
    <row r="180" spans="1:10" ht="12.75" customHeight="1" x14ac:dyDescent="0.25">
      <c r="A180" s="55">
        <v>177</v>
      </c>
      <c r="B180" s="55" t="s">
        <v>246</v>
      </c>
      <c r="C180" s="55" t="s">
        <v>543</v>
      </c>
      <c r="D180" s="79" t="s">
        <v>554</v>
      </c>
      <c r="E180" s="58" t="s">
        <v>23</v>
      </c>
      <c r="F180" s="81" t="s">
        <v>128</v>
      </c>
      <c r="G180" s="58"/>
      <c r="H180" s="58"/>
      <c r="I180" s="59"/>
      <c r="J180" s="60" t="s">
        <v>52</v>
      </c>
    </row>
    <row r="181" spans="1:10" ht="12.75" customHeight="1" x14ac:dyDescent="0.25">
      <c r="A181" s="55">
        <v>178</v>
      </c>
      <c r="B181" s="55" t="s">
        <v>251</v>
      </c>
      <c r="C181" s="55" t="s">
        <v>424</v>
      </c>
      <c r="D181" s="79" t="s">
        <v>555</v>
      </c>
      <c r="E181" s="58" t="s">
        <v>23</v>
      </c>
      <c r="F181" s="81" t="s">
        <v>128</v>
      </c>
      <c r="G181" s="58"/>
      <c r="H181" s="58"/>
      <c r="I181" s="59"/>
      <c r="J181" s="60" t="s">
        <v>50</v>
      </c>
    </row>
    <row r="182" spans="1:10" ht="12.75" customHeight="1" x14ac:dyDescent="0.25">
      <c r="A182" s="55">
        <v>179</v>
      </c>
      <c r="B182" s="55" t="s">
        <v>257</v>
      </c>
      <c r="C182" s="55" t="s">
        <v>556</v>
      </c>
      <c r="D182" s="79" t="s">
        <v>557</v>
      </c>
      <c r="E182" s="58" t="s">
        <v>23</v>
      </c>
      <c r="F182" s="81" t="s">
        <v>128</v>
      </c>
      <c r="G182" s="58"/>
      <c r="H182" s="58"/>
      <c r="I182" s="59"/>
      <c r="J182" s="60" t="s">
        <v>50</v>
      </c>
    </row>
    <row r="183" spans="1:10" ht="12.75" customHeight="1" x14ac:dyDescent="0.25">
      <c r="A183" s="55">
        <v>180</v>
      </c>
      <c r="B183" s="55" t="s">
        <v>265</v>
      </c>
      <c r="C183" s="55" t="s">
        <v>558</v>
      </c>
      <c r="D183" s="79" t="s">
        <v>559</v>
      </c>
      <c r="E183" s="58" t="s">
        <v>23</v>
      </c>
      <c r="F183" s="81" t="s">
        <v>128</v>
      </c>
      <c r="G183" s="58"/>
      <c r="H183" s="58"/>
      <c r="I183" s="59"/>
      <c r="J183" s="60" t="s">
        <v>54</v>
      </c>
    </row>
    <row r="184" spans="1:10" ht="12.75" customHeight="1" x14ac:dyDescent="0.25">
      <c r="A184" s="55">
        <v>181</v>
      </c>
      <c r="B184" s="55" t="s">
        <v>271</v>
      </c>
      <c r="C184" s="55" t="s">
        <v>543</v>
      </c>
      <c r="D184" s="79" t="s">
        <v>560</v>
      </c>
      <c r="E184" s="58" t="s">
        <v>23</v>
      </c>
      <c r="F184" s="80" t="s">
        <v>129</v>
      </c>
      <c r="G184" s="58"/>
      <c r="H184" s="58"/>
      <c r="I184" s="59"/>
      <c r="J184" s="60" t="s">
        <v>52</v>
      </c>
    </row>
    <row r="185" spans="1:10" ht="12.75" customHeight="1" x14ac:dyDescent="0.25">
      <c r="A185" s="55">
        <v>182</v>
      </c>
      <c r="B185" s="55" t="s">
        <v>273</v>
      </c>
      <c r="C185" s="55" t="s">
        <v>299</v>
      </c>
      <c r="D185" s="79" t="s">
        <v>561</v>
      </c>
      <c r="E185" s="58" t="s">
        <v>23</v>
      </c>
      <c r="F185" s="81" t="s">
        <v>128</v>
      </c>
      <c r="G185" s="58"/>
      <c r="H185" s="58"/>
      <c r="I185" s="59"/>
      <c r="J185" s="60" t="s">
        <v>50</v>
      </c>
    </row>
    <row r="186" spans="1:10" ht="12.75" customHeight="1" x14ac:dyDescent="0.25">
      <c r="A186" s="55">
        <v>183</v>
      </c>
      <c r="B186" s="55" t="s">
        <v>275</v>
      </c>
      <c r="C186" s="55" t="s">
        <v>209</v>
      </c>
      <c r="D186" s="79" t="s">
        <v>562</v>
      </c>
      <c r="E186" s="58" t="s">
        <v>23</v>
      </c>
      <c r="F186" s="80" t="s">
        <v>129</v>
      </c>
      <c r="G186" s="58"/>
      <c r="H186" s="58"/>
      <c r="I186" s="59"/>
      <c r="J186" s="60" t="s">
        <v>50</v>
      </c>
    </row>
    <row r="187" spans="1:10" ht="12.75" customHeight="1" x14ac:dyDescent="0.25">
      <c r="A187" s="55">
        <v>184</v>
      </c>
      <c r="B187" s="55" t="s">
        <v>563</v>
      </c>
      <c r="C187" s="55" t="s">
        <v>535</v>
      </c>
      <c r="D187" s="79" t="s">
        <v>564</v>
      </c>
      <c r="E187" s="58" t="s">
        <v>22</v>
      </c>
      <c r="F187" s="81" t="s">
        <v>127</v>
      </c>
      <c r="G187" s="58"/>
      <c r="H187" s="58"/>
      <c r="I187" s="59"/>
      <c r="J187" s="60" t="s">
        <v>53</v>
      </c>
    </row>
    <row r="188" spans="1:10" ht="12.75" customHeight="1" x14ac:dyDescent="0.25">
      <c r="A188" s="55">
        <v>185</v>
      </c>
      <c r="B188" s="55" t="s">
        <v>280</v>
      </c>
      <c r="C188" s="55" t="s">
        <v>209</v>
      </c>
      <c r="D188" s="79" t="s">
        <v>565</v>
      </c>
      <c r="E188" s="58" t="s">
        <v>23</v>
      </c>
      <c r="F188" s="80" t="s">
        <v>129</v>
      </c>
      <c r="G188" s="58"/>
      <c r="H188" s="58"/>
      <c r="I188" s="59"/>
      <c r="J188" s="60" t="s">
        <v>50</v>
      </c>
    </row>
    <row r="189" spans="1:10" ht="12.75" customHeight="1" x14ac:dyDescent="0.25">
      <c r="A189" s="55">
        <v>186</v>
      </c>
      <c r="B189" s="55" t="s">
        <v>283</v>
      </c>
      <c r="C189" s="55" t="s">
        <v>410</v>
      </c>
      <c r="D189" s="79" t="s">
        <v>566</v>
      </c>
      <c r="E189" s="58" t="s">
        <v>23</v>
      </c>
      <c r="F189" s="81" t="s">
        <v>128</v>
      </c>
      <c r="G189" s="58"/>
      <c r="H189" s="58"/>
      <c r="I189" s="59"/>
      <c r="J189" s="60" t="s">
        <v>50</v>
      </c>
    </row>
    <row r="190" spans="1:10" ht="12.75" customHeight="1" x14ac:dyDescent="0.25">
      <c r="A190" s="55">
        <v>187</v>
      </c>
      <c r="B190" s="55" t="s">
        <v>291</v>
      </c>
      <c r="C190" s="55" t="s">
        <v>183</v>
      </c>
      <c r="D190" s="79" t="s">
        <v>567</v>
      </c>
      <c r="E190" s="58" t="s">
        <v>23</v>
      </c>
      <c r="F190" s="81" t="s">
        <v>131</v>
      </c>
      <c r="G190" s="58"/>
      <c r="H190" s="58"/>
      <c r="I190" s="59"/>
      <c r="J190" s="60" t="s">
        <v>50</v>
      </c>
    </row>
    <row r="191" spans="1:10" ht="12.75" customHeight="1" x14ac:dyDescent="0.25">
      <c r="A191" s="55">
        <v>188</v>
      </c>
      <c r="B191" s="55" t="s">
        <v>420</v>
      </c>
      <c r="C191" s="55" t="s">
        <v>162</v>
      </c>
      <c r="D191" s="79" t="s">
        <v>568</v>
      </c>
      <c r="E191" s="58" t="s">
        <v>23</v>
      </c>
      <c r="F191" s="81" t="s">
        <v>130</v>
      </c>
      <c r="G191" s="58"/>
      <c r="H191" s="58"/>
      <c r="I191" s="59"/>
      <c r="J191" s="64" t="s">
        <v>50</v>
      </c>
    </row>
    <row r="192" spans="1:10" ht="12.75" customHeight="1" x14ac:dyDescent="0.25">
      <c r="A192" s="55">
        <v>189</v>
      </c>
      <c r="B192" s="55" t="s">
        <v>426</v>
      </c>
      <c r="C192" s="55" t="s">
        <v>415</v>
      </c>
      <c r="D192" s="79" t="s">
        <v>569</v>
      </c>
      <c r="E192" s="58" t="s">
        <v>23</v>
      </c>
      <c r="F192" s="81" t="s">
        <v>128</v>
      </c>
      <c r="G192" s="58"/>
      <c r="H192" s="58"/>
      <c r="I192" s="59"/>
      <c r="J192" s="60" t="s">
        <v>50</v>
      </c>
    </row>
    <row r="193" spans="1:10" ht="12.75" customHeight="1" x14ac:dyDescent="0.25">
      <c r="A193" s="55">
        <v>190</v>
      </c>
      <c r="B193" s="55" t="s">
        <v>428</v>
      </c>
      <c r="C193" s="55" t="s">
        <v>195</v>
      </c>
      <c r="D193" s="79" t="s">
        <v>570</v>
      </c>
      <c r="E193" s="58" t="s">
        <v>23</v>
      </c>
      <c r="F193" s="81" t="s">
        <v>128</v>
      </c>
      <c r="G193" s="58"/>
      <c r="H193" s="58"/>
      <c r="I193" s="59"/>
      <c r="J193" s="60" t="s">
        <v>50</v>
      </c>
    </row>
    <row r="194" spans="1:10" ht="12.75" customHeight="1" x14ac:dyDescent="0.25">
      <c r="A194" s="55">
        <v>191</v>
      </c>
      <c r="B194" s="55" t="s">
        <v>571</v>
      </c>
      <c r="C194" s="55" t="s">
        <v>424</v>
      </c>
      <c r="D194" s="79" t="s">
        <v>572</v>
      </c>
      <c r="E194" s="58" t="s">
        <v>22</v>
      </c>
      <c r="F194" s="81" t="s">
        <v>128</v>
      </c>
      <c r="G194" s="58"/>
      <c r="H194" s="58"/>
      <c r="I194" s="59"/>
      <c r="J194" s="60" t="s">
        <v>50</v>
      </c>
    </row>
    <row r="195" spans="1:10" ht="12.75" customHeight="1" x14ac:dyDescent="0.25">
      <c r="A195" s="55">
        <v>192</v>
      </c>
      <c r="B195" s="55" t="s">
        <v>433</v>
      </c>
      <c r="C195" s="55" t="s">
        <v>486</v>
      </c>
      <c r="D195" s="79" t="s">
        <v>573</v>
      </c>
      <c r="E195" s="58" t="s">
        <v>23</v>
      </c>
      <c r="F195" s="81" t="s">
        <v>128</v>
      </c>
      <c r="G195" s="58"/>
      <c r="H195" s="58"/>
      <c r="I195" s="59"/>
      <c r="J195" s="60" t="s">
        <v>50</v>
      </c>
    </row>
    <row r="196" spans="1:10" ht="12.75" customHeight="1" x14ac:dyDescent="0.25">
      <c r="A196" s="55">
        <v>193</v>
      </c>
      <c r="B196" s="55" t="s">
        <v>574</v>
      </c>
      <c r="C196" s="55" t="s">
        <v>195</v>
      </c>
      <c r="D196" s="79" t="s">
        <v>575</v>
      </c>
      <c r="E196" s="58" t="s">
        <v>22</v>
      </c>
      <c r="F196" s="80" t="s">
        <v>129</v>
      </c>
      <c r="G196" s="58"/>
      <c r="H196" s="58"/>
      <c r="I196" s="59"/>
      <c r="J196" s="64" t="s">
        <v>50</v>
      </c>
    </row>
    <row r="197" spans="1:10" ht="12.75" customHeight="1" x14ac:dyDescent="0.25">
      <c r="A197" s="55">
        <v>194</v>
      </c>
      <c r="B197" s="55" t="s">
        <v>435</v>
      </c>
      <c r="C197" s="55" t="s">
        <v>212</v>
      </c>
      <c r="D197" s="79" t="s">
        <v>576</v>
      </c>
      <c r="E197" s="58" t="s">
        <v>23</v>
      </c>
      <c r="F197" s="81" t="s">
        <v>131</v>
      </c>
      <c r="G197" s="58"/>
      <c r="H197" s="58"/>
      <c r="I197" s="59"/>
      <c r="J197" s="60" t="s">
        <v>50</v>
      </c>
    </row>
    <row r="198" spans="1:10" ht="12.75" customHeight="1" x14ac:dyDescent="0.25">
      <c r="A198" s="55">
        <v>195</v>
      </c>
      <c r="B198" s="55" t="s">
        <v>577</v>
      </c>
      <c r="C198" s="55" t="s">
        <v>241</v>
      </c>
      <c r="D198" s="79" t="s">
        <v>578</v>
      </c>
      <c r="E198" s="58" t="s">
        <v>22</v>
      </c>
      <c r="F198" s="81" t="s">
        <v>128</v>
      </c>
      <c r="G198" s="58"/>
      <c r="H198" s="58"/>
      <c r="I198" s="59"/>
      <c r="J198" s="60" t="s">
        <v>50</v>
      </c>
    </row>
    <row r="199" spans="1:10" ht="12.75" customHeight="1" x14ac:dyDescent="0.25">
      <c r="A199" s="55">
        <v>196</v>
      </c>
      <c r="B199" s="55" t="s">
        <v>437</v>
      </c>
      <c r="C199" s="55" t="s">
        <v>238</v>
      </c>
      <c r="D199" s="79" t="s">
        <v>579</v>
      </c>
      <c r="E199" s="58" t="s">
        <v>23</v>
      </c>
      <c r="F199" s="81" t="s">
        <v>128</v>
      </c>
      <c r="G199" s="58"/>
      <c r="H199" s="58"/>
      <c r="I199" s="59"/>
      <c r="J199" s="60" t="s">
        <v>50</v>
      </c>
    </row>
    <row r="200" spans="1:10" ht="12.75" customHeight="1" x14ac:dyDescent="0.25">
      <c r="A200" s="55">
        <v>197</v>
      </c>
      <c r="B200" s="55" t="s">
        <v>439</v>
      </c>
      <c r="C200" s="55" t="s">
        <v>424</v>
      </c>
      <c r="D200" s="79" t="s">
        <v>580</v>
      </c>
      <c r="E200" s="58" t="s">
        <v>23</v>
      </c>
      <c r="F200" s="81" t="s">
        <v>130</v>
      </c>
      <c r="G200" s="58"/>
      <c r="H200" s="58"/>
      <c r="I200" s="59"/>
      <c r="J200" s="64" t="s">
        <v>50</v>
      </c>
    </row>
    <row r="201" spans="1:10" ht="12.75" customHeight="1" x14ac:dyDescent="0.25">
      <c r="A201" s="55">
        <v>198</v>
      </c>
      <c r="B201" s="55" t="s">
        <v>442</v>
      </c>
      <c r="C201" s="55" t="s">
        <v>581</v>
      </c>
      <c r="D201" s="79" t="s">
        <v>582</v>
      </c>
      <c r="E201" s="58" t="s">
        <v>23</v>
      </c>
      <c r="F201" s="81" t="s">
        <v>127</v>
      </c>
      <c r="G201" s="58"/>
      <c r="H201" s="58"/>
      <c r="I201" s="59"/>
      <c r="J201" s="60" t="s">
        <v>52</v>
      </c>
    </row>
    <row r="202" spans="1:10" ht="12.75" customHeight="1" x14ac:dyDescent="0.25">
      <c r="A202" s="55">
        <v>199</v>
      </c>
      <c r="B202" s="55" t="s">
        <v>444</v>
      </c>
      <c r="C202" s="55" t="s">
        <v>321</v>
      </c>
      <c r="D202" s="79" t="s">
        <v>583</v>
      </c>
      <c r="E202" s="58" t="s">
        <v>23</v>
      </c>
      <c r="F202" s="81" t="s">
        <v>131</v>
      </c>
      <c r="G202" s="58"/>
      <c r="H202" s="58"/>
      <c r="I202" s="59"/>
      <c r="J202" s="60" t="s">
        <v>54</v>
      </c>
    </row>
    <row r="203" spans="1:10" ht="12.75" customHeight="1" x14ac:dyDescent="0.25">
      <c r="A203" s="55">
        <v>200</v>
      </c>
      <c r="B203" s="55" t="s">
        <v>446</v>
      </c>
      <c r="C203" s="55" t="s">
        <v>391</v>
      </c>
      <c r="D203" s="79" t="s">
        <v>584</v>
      </c>
      <c r="E203" s="58" t="s">
        <v>23</v>
      </c>
      <c r="F203" s="81" t="s">
        <v>127</v>
      </c>
      <c r="G203" s="58"/>
      <c r="H203" s="58"/>
      <c r="I203" s="59"/>
      <c r="J203" s="60" t="s">
        <v>50</v>
      </c>
    </row>
    <row r="204" spans="1:10" ht="12.75" customHeight="1" x14ac:dyDescent="0.25">
      <c r="A204" s="55">
        <v>201</v>
      </c>
      <c r="B204" s="55" t="s">
        <v>585</v>
      </c>
      <c r="C204" s="55" t="s">
        <v>302</v>
      </c>
      <c r="D204" s="79" t="s">
        <v>586</v>
      </c>
      <c r="E204" s="58" t="s">
        <v>22</v>
      </c>
      <c r="F204" s="81" t="s">
        <v>131</v>
      </c>
      <c r="G204" s="58"/>
      <c r="H204" s="58"/>
      <c r="I204" s="59"/>
      <c r="J204" s="60" t="s">
        <v>50</v>
      </c>
    </row>
    <row r="205" spans="1:10" ht="12.75" customHeight="1" x14ac:dyDescent="0.25">
      <c r="A205" s="55">
        <v>202</v>
      </c>
      <c r="B205" s="55" t="s">
        <v>448</v>
      </c>
      <c r="C205" s="55" t="s">
        <v>258</v>
      </c>
      <c r="D205" s="79" t="s">
        <v>587</v>
      </c>
      <c r="E205" s="58" t="s">
        <v>23</v>
      </c>
      <c r="F205" s="81" t="s">
        <v>130</v>
      </c>
      <c r="G205" s="58"/>
      <c r="H205" s="58"/>
      <c r="I205" s="59"/>
      <c r="J205" s="64" t="s">
        <v>50</v>
      </c>
    </row>
    <row r="206" spans="1:10" ht="12.75" customHeight="1" x14ac:dyDescent="0.25">
      <c r="A206" s="55">
        <v>203</v>
      </c>
      <c r="B206" s="55" t="s">
        <v>588</v>
      </c>
      <c r="C206" s="55" t="s">
        <v>589</v>
      </c>
      <c r="D206" s="79" t="s">
        <v>590</v>
      </c>
      <c r="E206" s="58" t="s">
        <v>22</v>
      </c>
      <c r="F206" s="81" t="s">
        <v>128</v>
      </c>
      <c r="G206" s="58"/>
      <c r="H206" s="58"/>
      <c r="I206" s="59"/>
      <c r="J206" s="60" t="s">
        <v>50</v>
      </c>
    </row>
    <row r="207" spans="1:10" ht="12.75" customHeight="1" x14ac:dyDescent="0.25">
      <c r="A207" s="55">
        <v>204</v>
      </c>
      <c r="B207" s="55" t="s">
        <v>450</v>
      </c>
      <c r="C207" s="55" t="s">
        <v>591</v>
      </c>
      <c r="D207" s="79" t="s">
        <v>592</v>
      </c>
      <c r="E207" s="58" t="s">
        <v>23</v>
      </c>
      <c r="F207" s="81" t="s">
        <v>130</v>
      </c>
      <c r="G207" s="58"/>
      <c r="H207" s="58"/>
      <c r="I207" s="59"/>
      <c r="J207" s="64" t="s">
        <v>50</v>
      </c>
    </row>
    <row r="208" spans="1:10" ht="12.75" customHeight="1" x14ac:dyDescent="0.25">
      <c r="A208" s="55">
        <v>205</v>
      </c>
      <c r="B208" s="55" t="s">
        <v>457</v>
      </c>
      <c r="C208" s="55" t="s">
        <v>386</v>
      </c>
      <c r="D208" s="79" t="s">
        <v>593</v>
      </c>
      <c r="E208" s="58" t="s">
        <v>23</v>
      </c>
      <c r="F208" s="81" t="s">
        <v>128</v>
      </c>
      <c r="G208" s="58"/>
      <c r="H208" s="58"/>
      <c r="I208" s="59"/>
      <c r="J208" s="60" t="s">
        <v>50</v>
      </c>
    </row>
    <row r="209" spans="1:10" ht="12.75" customHeight="1" x14ac:dyDescent="0.25">
      <c r="A209" s="55">
        <v>206</v>
      </c>
      <c r="B209" s="55" t="s">
        <v>465</v>
      </c>
      <c r="C209" s="55" t="s">
        <v>343</v>
      </c>
      <c r="D209" s="79" t="s">
        <v>594</v>
      </c>
      <c r="E209" s="58" t="s">
        <v>23</v>
      </c>
      <c r="F209" s="81" t="s">
        <v>128</v>
      </c>
      <c r="G209" s="58"/>
      <c r="H209" s="58"/>
      <c r="I209" s="59"/>
      <c r="J209" s="60" t="s">
        <v>63</v>
      </c>
    </row>
    <row r="210" spans="1:10" ht="12.75" customHeight="1" x14ac:dyDescent="0.25">
      <c r="A210" s="55">
        <v>207</v>
      </c>
      <c r="B210" s="55" t="s">
        <v>468</v>
      </c>
      <c r="C210" s="55" t="s">
        <v>212</v>
      </c>
      <c r="D210" s="79" t="s">
        <v>595</v>
      </c>
      <c r="E210" s="58" t="s">
        <v>23</v>
      </c>
      <c r="F210" s="81" t="s">
        <v>128</v>
      </c>
      <c r="G210" s="58"/>
      <c r="H210" s="58"/>
      <c r="I210" s="59"/>
      <c r="J210" s="60" t="s">
        <v>50</v>
      </c>
    </row>
    <row r="211" spans="1:10" ht="12.75" customHeight="1" x14ac:dyDescent="0.25">
      <c r="A211" s="55">
        <v>208</v>
      </c>
      <c r="B211" s="55" t="s">
        <v>596</v>
      </c>
      <c r="C211" s="55" t="s">
        <v>343</v>
      </c>
      <c r="D211" s="79" t="s">
        <v>597</v>
      </c>
      <c r="E211" s="58" t="s">
        <v>22</v>
      </c>
      <c r="F211" s="81" t="s">
        <v>128</v>
      </c>
      <c r="G211" s="58"/>
      <c r="H211" s="58"/>
      <c r="I211" s="59"/>
      <c r="J211" s="60" t="s">
        <v>50</v>
      </c>
    </row>
    <row r="212" spans="1:10" ht="12.75" customHeight="1" x14ac:dyDescent="0.25">
      <c r="A212" s="55">
        <v>209</v>
      </c>
      <c r="B212" s="55" t="s">
        <v>471</v>
      </c>
      <c r="C212" s="55" t="s">
        <v>364</v>
      </c>
      <c r="D212" s="79" t="s">
        <v>598</v>
      </c>
      <c r="E212" s="58" t="s">
        <v>23</v>
      </c>
      <c r="F212" s="81" t="s">
        <v>131</v>
      </c>
      <c r="G212" s="58"/>
      <c r="H212" s="58"/>
      <c r="I212" s="59"/>
      <c r="J212" s="60" t="s">
        <v>50</v>
      </c>
    </row>
    <row r="213" spans="1:10" ht="12.75" customHeight="1" x14ac:dyDescent="0.25">
      <c r="A213" s="55">
        <v>210</v>
      </c>
      <c r="B213" s="55" t="s">
        <v>473</v>
      </c>
      <c r="C213" s="55" t="s">
        <v>204</v>
      </c>
      <c r="D213" s="79" t="s">
        <v>599</v>
      </c>
      <c r="E213" s="58" t="s">
        <v>23</v>
      </c>
      <c r="F213" s="80" t="s">
        <v>129</v>
      </c>
      <c r="G213" s="58"/>
      <c r="H213" s="58"/>
      <c r="I213" s="59"/>
      <c r="J213" s="60" t="s">
        <v>53</v>
      </c>
    </row>
    <row r="214" spans="1:10" ht="12.75" customHeight="1" x14ac:dyDescent="0.25">
      <c r="A214" s="55">
        <v>211</v>
      </c>
      <c r="B214" s="55" t="s">
        <v>475</v>
      </c>
      <c r="C214" s="55" t="s">
        <v>429</v>
      </c>
      <c r="D214" s="79" t="s">
        <v>600</v>
      </c>
      <c r="E214" s="58" t="s">
        <v>23</v>
      </c>
      <c r="F214" s="81" t="s">
        <v>128</v>
      </c>
      <c r="G214" s="58"/>
      <c r="H214" s="58"/>
      <c r="I214" s="59"/>
      <c r="J214" s="60" t="s">
        <v>63</v>
      </c>
    </row>
    <row r="215" spans="1:10" ht="12.75" customHeight="1" x14ac:dyDescent="0.25">
      <c r="A215" s="55">
        <v>212</v>
      </c>
      <c r="B215" s="55" t="s">
        <v>477</v>
      </c>
      <c r="C215" s="55" t="s">
        <v>601</v>
      </c>
      <c r="D215" s="79" t="s">
        <v>602</v>
      </c>
      <c r="E215" s="58" t="s">
        <v>23</v>
      </c>
      <c r="F215" s="80" t="s">
        <v>129</v>
      </c>
      <c r="G215" s="58"/>
      <c r="H215" s="58"/>
      <c r="I215" s="59"/>
      <c r="J215" s="60" t="s">
        <v>50</v>
      </c>
    </row>
    <row r="216" spans="1:10" ht="12.75" customHeight="1" x14ac:dyDescent="0.25">
      <c r="A216" s="55">
        <v>213</v>
      </c>
      <c r="B216" s="55" t="s">
        <v>603</v>
      </c>
      <c r="C216" s="55" t="s">
        <v>289</v>
      </c>
      <c r="D216" s="79" t="s">
        <v>604</v>
      </c>
      <c r="E216" s="58" t="s">
        <v>22</v>
      </c>
      <c r="F216" s="81" t="s">
        <v>131</v>
      </c>
      <c r="G216" s="58"/>
      <c r="H216" s="58"/>
      <c r="I216" s="59"/>
      <c r="J216" s="60" t="s">
        <v>50</v>
      </c>
    </row>
    <row r="217" spans="1:10" ht="12.75" customHeight="1" x14ac:dyDescent="0.25">
      <c r="A217" s="55">
        <v>214</v>
      </c>
      <c r="B217" s="55" t="s">
        <v>479</v>
      </c>
      <c r="C217" s="55" t="s">
        <v>159</v>
      </c>
      <c r="D217" s="79" t="s">
        <v>605</v>
      </c>
      <c r="E217" s="58" t="s">
        <v>23</v>
      </c>
      <c r="F217" s="81" t="s">
        <v>128</v>
      </c>
      <c r="G217" s="58"/>
      <c r="H217" s="58"/>
      <c r="I217" s="59"/>
      <c r="J217" s="60" t="s">
        <v>50</v>
      </c>
    </row>
    <row r="218" spans="1:10" ht="12.75" customHeight="1" x14ac:dyDescent="0.25">
      <c r="A218" s="55">
        <v>215</v>
      </c>
      <c r="B218" s="55" t="s">
        <v>481</v>
      </c>
      <c r="C218" s="55" t="s">
        <v>357</v>
      </c>
      <c r="D218" s="79" t="s">
        <v>606</v>
      </c>
      <c r="E218" s="58" t="s">
        <v>23</v>
      </c>
      <c r="F218" s="80" t="s">
        <v>129</v>
      </c>
      <c r="G218" s="58"/>
      <c r="H218" s="58"/>
      <c r="I218" s="59"/>
      <c r="J218" s="60" t="s">
        <v>50</v>
      </c>
    </row>
    <row r="219" spans="1:10" ht="12.75" customHeight="1" x14ac:dyDescent="0.25">
      <c r="A219" s="55">
        <v>216</v>
      </c>
      <c r="B219" s="55" t="s">
        <v>485</v>
      </c>
      <c r="C219" s="55" t="s">
        <v>299</v>
      </c>
      <c r="D219" s="79" t="s">
        <v>607</v>
      </c>
      <c r="E219" s="58" t="s">
        <v>23</v>
      </c>
      <c r="F219" s="81" t="s">
        <v>128</v>
      </c>
      <c r="G219" s="58"/>
      <c r="H219" s="58"/>
      <c r="I219" s="59"/>
      <c r="J219" s="60" t="s">
        <v>50</v>
      </c>
    </row>
    <row r="220" spans="1:10" ht="12.75" customHeight="1" x14ac:dyDescent="0.25">
      <c r="A220" s="55">
        <v>217</v>
      </c>
      <c r="B220" s="55" t="s">
        <v>488</v>
      </c>
      <c r="C220" s="55" t="s">
        <v>174</v>
      </c>
      <c r="D220" s="79" t="s">
        <v>608</v>
      </c>
      <c r="E220" s="58" t="s">
        <v>23</v>
      </c>
      <c r="F220" s="81" t="s">
        <v>131</v>
      </c>
      <c r="G220" s="58"/>
      <c r="H220" s="58"/>
      <c r="I220" s="59"/>
      <c r="J220" s="60" t="s">
        <v>54</v>
      </c>
    </row>
    <row r="221" spans="1:10" ht="12.75" customHeight="1" x14ac:dyDescent="0.25">
      <c r="A221" s="55">
        <v>218</v>
      </c>
      <c r="B221" s="55" t="s">
        <v>490</v>
      </c>
      <c r="C221" s="55" t="s">
        <v>609</v>
      </c>
      <c r="D221" s="79" t="s">
        <v>610</v>
      </c>
      <c r="E221" s="58" t="s">
        <v>23</v>
      </c>
      <c r="F221" s="81" t="s">
        <v>131</v>
      </c>
      <c r="G221" s="58"/>
      <c r="H221" s="58"/>
      <c r="I221" s="59"/>
      <c r="J221" s="60" t="s">
        <v>50</v>
      </c>
    </row>
    <row r="222" spans="1:10" ht="12.75" customHeight="1" x14ac:dyDescent="0.25">
      <c r="A222" s="55">
        <v>219</v>
      </c>
      <c r="B222" s="55" t="s">
        <v>492</v>
      </c>
      <c r="C222" s="55" t="s">
        <v>312</v>
      </c>
      <c r="D222" s="79" t="s">
        <v>611</v>
      </c>
      <c r="E222" s="58" t="s">
        <v>23</v>
      </c>
      <c r="F222" s="81" t="s">
        <v>128</v>
      </c>
      <c r="G222" s="58"/>
      <c r="H222" s="58"/>
      <c r="I222" s="59"/>
      <c r="J222" s="60" t="s">
        <v>50</v>
      </c>
    </row>
    <row r="223" spans="1:10" ht="12.75" customHeight="1" x14ac:dyDescent="0.25">
      <c r="A223" s="55">
        <v>220</v>
      </c>
      <c r="B223" s="55" t="s">
        <v>494</v>
      </c>
      <c r="C223" s="55" t="s">
        <v>227</v>
      </c>
      <c r="D223" s="79" t="s">
        <v>612</v>
      </c>
      <c r="E223" s="58" t="s">
        <v>23</v>
      </c>
      <c r="F223" s="81" t="s">
        <v>130</v>
      </c>
      <c r="G223" s="58"/>
      <c r="H223" s="58"/>
      <c r="I223" s="59"/>
      <c r="J223" s="64" t="s">
        <v>52</v>
      </c>
    </row>
    <row r="224" spans="1:10" ht="12.75" customHeight="1" x14ac:dyDescent="0.25">
      <c r="A224" s="55">
        <v>221</v>
      </c>
      <c r="B224" s="55" t="s">
        <v>496</v>
      </c>
      <c r="C224" s="55" t="s">
        <v>613</v>
      </c>
      <c r="D224" s="79" t="s">
        <v>614</v>
      </c>
      <c r="E224" s="58" t="s">
        <v>23</v>
      </c>
      <c r="F224" s="80" t="s">
        <v>129</v>
      </c>
      <c r="G224" s="58"/>
      <c r="H224" s="58"/>
      <c r="I224" s="59"/>
      <c r="J224" s="60" t="s">
        <v>50</v>
      </c>
    </row>
    <row r="225" spans="1:10" ht="12.75" customHeight="1" x14ac:dyDescent="0.25">
      <c r="A225" s="55">
        <v>222</v>
      </c>
      <c r="B225" s="55" t="s">
        <v>498</v>
      </c>
      <c r="C225" s="55" t="s">
        <v>296</v>
      </c>
      <c r="D225" s="79" t="s">
        <v>615</v>
      </c>
      <c r="E225" s="58" t="s">
        <v>23</v>
      </c>
      <c r="F225" s="80" t="s">
        <v>129</v>
      </c>
      <c r="G225" s="58"/>
      <c r="H225" s="58"/>
      <c r="I225" s="59"/>
      <c r="J225" s="60" t="s">
        <v>54</v>
      </c>
    </row>
    <row r="226" spans="1:10" ht="12.75" customHeight="1" x14ac:dyDescent="0.25">
      <c r="A226" s="55">
        <v>223</v>
      </c>
      <c r="B226" s="55" t="s">
        <v>505</v>
      </c>
      <c r="C226" s="55" t="s">
        <v>302</v>
      </c>
      <c r="D226" s="79" t="s">
        <v>616</v>
      </c>
      <c r="E226" s="58" t="s">
        <v>23</v>
      </c>
      <c r="F226" s="81" t="s">
        <v>131</v>
      </c>
      <c r="G226" s="58"/>
      <c r="H226" s="58"/>
      <c r="I226" s="59"/>
      <c r="J226" s="60" t="s">
        <v>50</v>
      </c>
    </row>
    <row r="227" spans="1:10" ht="12.75" customHeight="1" x14ac:dyDescent="0.25">
      <c r="A227" s="55">
        <v>224</v>
      </c>
      <c r="B227" s="55" t="s">
        <v>617</v>
      </c>
      <c r="C227" s="55" t="s">
        <v>461</v>
      </c>
      <c r="D227" s="79" t="s">
        <v>618</v>
      </c>
      <c r="E227" s="58" t="s">
        <v>22</v>
      </c>
      <c r="F227" s="81" t="s">
        <v>130</v>
      </c>
      <c r="G227" s="58"/>
      <c r="H227" s="58"/>
      <c r="I227" s="59"/>
      <c r="J227" s="60" t="s">
        <v>50</v>
      </c>
    </row>
    <row r="228" spans="1:10" ht="12.75" customHeight="1" x14ac:dyDescent="0.25">
      <c r="A228" s="55">
        <v>225</v>
      </c>
      <c r="B228" s="55" t="s">
        <v>509</v>
      </c>
      <c r="C228" s="55" t="s">
        <v>591</v>
      </c>
      <c r="D228" s="79" t="s">
        <v>619</v>
      </c>
      <c r="E228" s="58" t="s">
        <v>23</v>
      </c>
      <c r="F228" s="81" t="s">
        <v>131</v>
      </c>
      <c r="G228" s="58"/>
      <c r="H228" s="58"/>
      <c r="I228" s="59"/>
      <c r="J228" s="60" t="s">
        <v>50</v>
      </c>
    </row>
    <row r="229" spans="1:10" ht="12.75" customHeight="1" x14ac:dyDescent="0.25">
      <c r="A229" s="55">
        <v>226</v>
      </c>
      <c r="B229" s="55" t="s">
        <v>511</v>
      </c>
      <c r="C229" s="55" t="s">
        <v>133</v>
      </c>
      <c r="D229" s="79" t="s">
        <v>620</v>
      </c>
      <c r="E229" s="58" t="s">
        <v>23</v>
      </c>
      <c r="F229" s="81" t="s">
        <v>128</v>
      </c>
      <c r="G229" s="58"/>
      <c r="H229" s="58"/>
      <c r="I229" s="59"/>
      <c r="J229" s="60" t="s">
        <v>50</v>
      </c>
    </row>
    <row r="230" spans="1:10" ht="12.75" customHeight="1" x14ac:dyDescent="0.25">
      <c r="A230" s="55">
        <v>227</v>
      </c>
      <c r="B230" s="55" t="s">
        <v>513</v>
      </c>
      <c r="C230" s="55" t="s">
        <v>183</v>
      </c>
      <c r="D230" s="79" t="s">
        <v>621</v>
      </c>
      <c r="E230" s="58" t="s">
        <v>23</v>
      </c>
      <c r="F230" s="81" t="s">
        <v>131</v>
      </c>
      <c r="G230" s="58"/>
      <c r="H230" s="58"/>
      <c r="I230" s="59"/>
      <c r="J230" s="60" t="s">
        <v>50</v>
      </c>
    </row>
    <row r="231" spans="1:10" ht="12.75" customHeight="1" x14ac:dyDescent="0.25">
      <c r="A231" s="55">
        <v>228</v>
      </c>
      <c r="B231" s="55" t="s">
        <v>515</v>
      </c>
      <c r="C231" s="55" t="s">
        <v>233</v>
      </c>
      <c r="D231" s="79" t="s">
        <v>622</v>
      </c>
      <c r="E231" s="58" t="s">
        <v>23</v>
      </c>
      <c r="F231" s="81" t="s">
        <v>128</v>
      </c>
      <c r="G231" s="58"/>
      <c r="H231" s="58"/>
      <c r="I231" s="59"/>
      <c r="J231" s="60" t="s">
        <v>50</v>
      </c>
    </row>
    <row r="232" spans="1:10" ht="12.75" customHeight="1" x14ac:dyDescent="0.25">
      <c r="A232" s="55">
        <v>229</v>
      </c>
      <c r="B232" s="55" t="s">
        <v>517</v>
      </c>
      <c r="C232" s="55" t="s">
        <v>244</v>
      </c>
      <c r="D232" s="79" t="s">
        <v>623</v>
      </c>
      <c r="E232" s="58" t="s">
        <v>23</v>
      </c>
      <c r="F232" s="81" t="s">
        <v>131</v>
      </c>
      <c r="G232" s="58"/>
      <c r="H232" s="58"/>
      <c r="I232" s="59"/>
      <c r="J232" s="60" t="s">
        <v>54</v>
      </c>
    </row>
    <row r="233" spans="1:10" ht="12.75" customHeight="1" x14ac:dyDescent="0.25">
      <c r="A233" s="55">
        <v>230</v>
      </c>
      <c r="B233" s="55" t="s">
        <v>519</v>
      </c>
      <c r="C233" s="55" t="s">
        <v>520</v>
      </c>
      <c r="D233" s="79" t="s">
        <v>624</v>
      </c>
      <c r="E233" s="58" t="s">
        <v>23</v>
      </c>
      <c r="F233" s="81" t="s">
        <v>130</v>
      </c>
      <c r="G233" s="58"/>
      <c r="H233" s="58"/>
      <c r="I233" s="59"/>
      <c r="J233" s="64" t="s">
        <v>50</v>
      </c>
    </row>
    <row r="234" spans="1:10" ht="12.75" customHeight="1" x14ac:dyDescent="0.25">
      <c r="A234" s="55">
        <v>231</v>
      </c>
      <c r="B234" s="55" t="s">
        <v>522</v>
      </c>
      <c r="C234" s="55" t="s">
        <v>418</v>
      </c>
      <c r="D234" s="79" t="s">
        <v>625</v>
      </c>
      <c r="E234" s="58" t="s">
        <v>23</v>
      </c>
      <c r="F234" s="81" t="s">
        <v>130</v>
      </c>
      <c r="G234" s="58"/>
      <c r="H234" s="58"/>
      <c r="I234" s="59"/>
      <c r="J234" s="64" t="s">
        <v>50</v>
      </c>
    </row>
    <row r="235" spans="1:10" ht="12.75" customHeight="1" x14ac:dyDescent="0.25">
      <c r="A235" s="55">
        <v>232</v>
      </c>
      <c r="B235" s="55" t="s">
        <v>524</v>
      </c>
      <c r="C235" s="55" t="s">
        <v>589</v>
      </c>
      <c r="D235" s="79" t="s">
        <v>626</v>
      </c>
      <c r="E235" s="58" t="s">
        <v>23</v>
      </c>
      <c r="F235" s="81" t="s">
        <v>130</v>
      </c>
      <c r="G235" s="58"/>
      <c r="H235" s="58"/>
      <c r="I235" s="59"/>
      <c r="J235" s="64" t="s">
        <v>50</v>
      </c>
    </row>
    <row r="236" spans="1:10" ht="12.75" customHeight="1" x14ac:dyDescent="0.25">
      <c r="A236" s="55">
        <v>233</v>
      </c>
      <c r="B236" s="55" t="s">
        <v>340</v>
      </c>
      <c r="C236" s="55" t="s">
        <v>613</v>
      </c>
      <c r="D236" s="79" t="s">
        <v>627</v>
      </c>
      <c r="E236" s="58" t="s">
        <v>23</v>
      </c>
      <c r="F236" s="81" t="s">
        <v>131</v>
      </c>
      <c r="G236" s="58"/>
      <c r="H236" s="58"/>
      <c r="I236" s="59"/>
      <c r="J236" s="60" t="s">
        <v>50</v>
      </c>
    </row>
    <row r="237" spans="1:10" ht="12.75" customHeight="1" x14ac:dyDescent="0.25">
      <c r="A237" s="55">
        <v>234</v>
      </c>
      <c r="B237" s="55" t="s">
        <v>342</v>
      </c>
      <c r="C237" s="55" t="s">
        <v>466</v>
      </c>
      <c r="D237" s="79" t="s">
        <v>628</v>
      </c>
      <c r="E237" s="58" t="s">
        <v>23</v>
      </c>
      <c r="F237" s="81" t="s">
        <v>130</v>
      </c>
      <c r="G237" s="58"/>
      <c r="H237" s="58"/>
      <c r="I237" s="59"/>
      <c r="J237" s="64" t="s">
        <v>50</v>
      </c>
    </row>
    <row r="238" spans="1:10" ht="12.75" customHeight="1" x14ac:dyDescent="0.25">
      <c r="A238" s="55">
        <v>235</v>
      </c>
      <c r="B238" s="55" t="s">
        <v>345</v>
      </c>
      <c r="C238" s="55" t="s">
        <v>258</v>
      </c>
      <c r="D238" s="79" t="s">
        <v>629</v>
      </c>
      <c r="E238" s="58" t="s">
        <v>23</v>
      </c>
      <c r="F238" s="81" t="s">
        <v>130</v>
      </c>
      <c r="G238" s="58"/>
      <c r="H238" s="58"/>
      <c r="I238" s="59"/>
      <c r="J238" s="64" t="s">
        <v>50</v>
      </c>
    </row>
    <row r="239" spans="1:10" ht="12.75" customHeight="1" x14ac:dyDescent="0.25">
      <c r="A239" s="55">
        <v>236</v>
      </c>
      <c r="B239" s="55" t="s">
        <v>347</v>
      </c>
      <c r="C239" s="55" t="s">
        <v>305</v>
      </c>
      <c r="D239" s="79" t="s">
        <v>630</v>
      </c>
      <c r="E239" s="58" t="s">
        <v>23</v>
      </c>
      <c r="F239" s="81" t="s">
        <v>130</v>
      </c>
      <c r="G239" s="58"/>
      <c r="H239" s="58"/>
      <c r="I239" s="59"/>
      <c r="J239" s="64" t="s">
        <v>50</v>
      </c>
    </row>
    <row r="240" spans="1:10" ht="12.75" customHeight="1" x14ac:dyDescent="0.25">
      <c r="A240" s="55">
        <v>237</v>
      </c>
      <c r="B240" s="55" t="s">
        <v>354</v>
      </c>
      <c r="C240" s="55" t="s">
        <v>429</v>
      </c>
      <c r="D240" s="79" t="s">
        <v>631</v>
      </c>
      <c r="E240" s="58" t="s">
        <v>23</v>
      </c>
      <c r="F240" s="81" t="s">
        <v>127</v>
      </c>
      <c r="G240" s="58"/>
      <c r="H240" s="58"/>
      <c r="I240" s="59"/>
      <c r="J240" s="60" t="s">
        <v>63</v>
      </c>
    </row>
    <row r="241" spans="1:10" ht="12.75" customHeight="1" x14ac:dyDescent="0.25">
      <c r="A241" s="55">
        <v>238</v>
      </c>
      <c r="B241" s="55" t="s">
        <v>356</v>
      </c>
      <c r="C241" s="55" t="s">
        <v>302</v>
      </c>
      <c r="D241" s="79" t="s">
        <v>632</v>
      </c>
      <c r="E241" s="58" t="s">
        <v>23</v>
      </c>
      <c r="F241" s="81" t="s">
        <v>128</v>
      </c>
      <c r="G241" s="58"/>
      <c r="H241" s="58"/>
      <c r="I241" s="59"/>
      <c r="J241" s="60" t="s">
        <v>50</v>
      </c>
    </row>
    <row r="242" spans="1:10" ht="12.75" customHeight="1" x14ac:dyDescent="0.25">
      <c r="A242" s="55">
        <v>239</v>
      </c>
      <c r="B242" s="55" t="s">
        <v>633</v>
      </c>
      <c r="C242" s="55" t="s">
        <v>133</v>
      </c>
      <c r="D242" s="79" t="s">
        <v>634</v>
      </c>
      <c r="E242" s="58" t="s">
        <v>22</v>
      </c>
      <c r="F242" s="81" t="s">
        <v>128</v>
      </c>
      <c r="G242" s="58"/>
      <c r="H242" s="58"/>
      <c r="I242" s="59"/>
      <c r="J242" s="60" t="s">
        <v>50</v>
      </c>
    </row>
    <row r="243" spans="1:10" ht="12.75" customHeight="1" x14ac:dyDescent="0.25">
      <c r="A243" s="55">
        <v>240</v>
      </c>
      <c r="B243" s="55" t="s">
        <v>363</v>
      </c>
      <c r="C243" s="55" t="s">
        <v>302</v>
      </c>
      <c r="D243" s="79" t="s">
        <v>635</v>
      </c>
      <c r="E243" s="58" t="s">
        <v>23</v>
      </c>
      <c r="F243" s="81" t="s">
        <v>128</v>
      </c>
      <c r="G243" s="58"/>
      <c r="H243" s="58"/>
      <c r="I243" s="59"/>
      <c r="J243" s="60" t="s">
        <v>50</v>
      </c>
    </row>
    <row r="244" spans="1:10" ht="12.75" customHeight="1" x14ac:dyDescent="0.25">
      <c r="A244" s="55">
        <v>241</v>
      </c>
      <c r="B244" s="55" t="s">
        <v>366</v>
      </c>
      <c r="C244" s="55" t="s">
        <v>520</v>
      </c>
      <c r="D244" s="79" t="s">
        <v>636</v>
      </c>
      <c r="E244" s="58" t="s">
        <v>23</v>
      </c>
      <c r="F244" s="80" t="s">
        <v>129</v>
      </c>
      <c r="G244" s="58"/>
      <c r="H244" s="58"/>
      <c r="I244" s="59"/>
      <c r="J244" s="60" t="s">
        <v>50</v>
      </c>
    </row>
    <row r="245" spans="1:10" ht="12.75" customHeight="1" x14ac:dyDescent="0.25">
      <c r="A245" s="55">
        <v>242</v>
      </c>
      <c r="B245" s="55" t="s">
        <v>368</v>
      </c>
      <c r="C245" s="55" t="s">
        <v>461</v>
      </c>
      <c r="D245" s="79" t="s">
        <v>637</v>
      </c>
      <c r="E245" s="58" t="s">
        <v>23</v>
      </c>
      <c r="F245" s="80" t="s">
        <v>129</v>
      </c>
      <c r="G245" s="58"/>
      <c r="H245" s="58"/>
      <c r="I245" s="59"/>
      <c r="J245" s="60" t="s">
        <v>54</v>
      </c>
    </row>
    <row r="246" spans="1:10" ht="12.75" customHeight="1" x14ac:dyDescent="0.25">
      <c r="A246" s="55">
        <v>243</v>
      </c>
      <c r="B246" s="55" t="s">
        <v>370</v>
      </c>
      <c r="C246" s="55" t="s">
        <v>638</v>
      </c>
      <c r="D246" s="79" t="s">
        <v>639</v>
      </c>
      <c r="E246" s="58" t="s">
        <v>23</v>
      </c>
      <c r="F246" s="80" t="s">
        <v>129</v>
      </c>
      <c r="G246" s="58"/>
      <c r="H246" s="58"/>
      <c r="I246" s="59"/>
      <c r="J246" s="60" t="s">
        <v>52</v>
      </c>
    </row>
    <row r="247" spans="1:10" ht="12.75" customHeight="1" x14ac:dyDescent="0.25">
      <c r="A247" s="55">
        <v>244</v>
      </c>
      <c r="B247" s="55" t="s">
        <v>372</v>
      </c>
      <c r="C247" s="55" t="s">
        <v>238</v>
      </c>
      <c r="D247" s="79" t="s">
        <v>640</v>
      </c>
      <c r="E247" s="58" t="s">
        <v>23</v>
      </c>
      <c r="F247" s="81" t="s">
        <v>128</v>
      </c>
      <c r="G247" s="58"/>
      <c r="H247" s="58"/>
      <c r="I247" s="59"/>
      <c r="J247" s="60" t="s">
        <v>50</v>
      </c>
    </row>
    <row r="248" spans="1:10" ht="12.75" customHeight="1" x14ac:dyDescent="0.25">
      <c r="A248" s="55">
        <v>245</v>
      </c>
      <c r="B248" s="55" t="s">
        <v>377</v>
      </c>
      <c r="C248" s="55" t="s">
        <v>543</v>
      </c>
      <c r="D248" s="79" t="s">
        <v>641</v>
      </c>
      <c r="E248" s="58" t="s">
        <v>23</v>
      </c>
      <c r="F248" s="81" t="s">
        <v>128</v>
      </c>
      <c r="G248" s="58"/>
      <c r="H248" s="58"/>
      <c r="I248" s="59"/>
      <c r="J248" s="60" t="s">
        <v>52</v>
      </c>
    </row>
    <row r="249" spans="1:10" ht="12.75" customHeight="1" x14ac:dyDescent="0.25">
      <c r="A249" s="55">
        <v>246</v>
      </c>
      <c r="B249" s="55" t="s">
        <v>379</v>
      </c>
      <c r="C249" s="55" t="s">
        <v>289</v>
      </c>
      <c r="D249" s="79" t="s">
        <v>642</v>
      </c>
      <c r="E249" s="58" t="s">
        <v>23</v>
      </c>
      <c r="F249" s="81" t="s">
        <v>128</v>
      </c>
      <c r="G249" s="58"/>
      <c r="H249" s="58"/>
      <c r="I249" s="59"/>
      <c r="J249" s="60" t="s">
        <v>50</v>
      </c>
    </row>
    <row r="250" spans="1:10" ht="12.75" customHeight="1" x14ac:dyDescent="0.25">
      <c r="A250" s="55">
        <v>247</v>
      </c>
      <c r="B250" s="55" t="s">
        <v>381</v>
      </c>
      <c r="C250" s="55" t="s">
        <v>581</v>
      </c>
      <c r="D250" s="79" t="s">
        <v>643</v>
      </c>
      <c r="E250" s="58" t="s">
        <v>23</v>
      </c>
      <c r="F250" s="81" t="s">
        <v>128</v>
      </c>
      <c r="G250" s="58"/>
      <c r="H250" s="58"/>
      <c r="I250" s="59"/>
      <c r="J250" s="60" t="s">
        <v>52</v>
      </c>
    </row>
    <row r="251" spans="1:10" ht="12.75" customHeight="1" x14ac:dyDescent="0.25">
      <c r="A251" s="55">
        <v>248</v>
      </c>
      <c r="B251" s="55" t="s">
        <v>383</v>
      </c>
      <c r="C251" s="55" t="s">
        <v>269</v>
      </c>
      <c r="D251" s="79" t="s">
        <v>644</v>
      </c>
      <c r="E251" s="58" t="s">
        <v>23</v>
      </c>
      <c r="F251" s="81" t="s">
        <v>128</v>
      </c>
      <c r="G251" s="58"/>
      <c r="H251" s="58"/>
      <c r="I251" s="59"/>
      <c r="J251" s="60" t="s">
        <v>50</v>
      </c>
    </row>
    <row r="252" spans="1:10" ht="12.75" customHeight="1" x14ac:dyDescent="0.25">
      <c r="A252" s="55">
        <v>249</v>
      </c>
      <c r="B252" s="55" t="s">
        <v>385</v>
      </c>
      <c r="C252" s="55" t="s">
        <v>645</v>
      </c>
      <c r="D252" s="79" t="s">
        <v>646</v>
      </c>
      <c r="E252" s="58" t="s">
        <v>23</v>
      </c>
      <c r="F252" s="81" t="s">
        <v>131</v>
      </c>
      <c r="G252" s="58"/>
      <c r="H252" s="58"/>
      <c r="I252" s="59"/>
      <c r="J252" s="60" t="s">
        <v>50</v>
      </c>
    </row>
    <row r="253" spans="1:10" ht="12.75" customHeight="1" x14ac:dyDescent="0.25">
      <c r="A253" s="55">
        <v>250</v>
      </c>
      <c r="B253" s="55" t="s">
        <v>390</v>
      </c>
      <c r="C253" s="55" t="s">
        <v>410</v>
      </c>
      <c r="D253" s="79" t="s">
        <v>647</v>
      </c>
      <c r="E253" s="58" t="s">
        <v>23</v>
      </c>
      <c r="F253" s="81" t="s">
        <v>128</v>
      </c>
      <c r="G253" s="58"/>
      <c r="H253" s="58"/>
      <c r="I253" s="59"/>
      <c r="J253" s="60" t="s">
        <v>50</v>
      </c>
    </row>
    <row r="254" spans="1:10" ht="12.75" customHeight="1" x14ac:dyDescent="0.25">
      <c r="A254" s="55">
        <v>251</v>
      </c>
      <c r="B254" s="55" t="s">
        <v>396</v>
      </c>
      <c r="C254" s="55" t="s">
        <v>266</v>
      </c>
      <c r="D254" s="79" t="s">
        <v>648</v>
      </c>
      <c r="E254" s="58" t="s">
        <v>23</v>
      </c>
      <c r="F254" s="81" t="s">
        <v>128</v>
      </c>
      <c r="G254" s="58"/>
      <c r="H254" s="58"/>
      <c r="I254" s="59"/>
      <c r="J254" s="60" t="s">
        <v>50</v>
      </c>
    </row>
    <row r="255" spans="1:10" ht="12.75" customHeight="1" x14ac:dyDescent="0.25">
      <c r="A255" s="55">
        <v>252</v>
      </c>
      <c r="B255" s="55" t="s">
        <v>399</v>
      </c>
      <c r="C255" s="55" t="s">
        <v>233</v>
      </c>
      <c r="D255" s="79" t="s">
        <v>649</v>
      </c>
      <c r="E255" s="58" t="s">
        <v>23</v>
      </c>
      <c r="F255" s="80" t="s">
        <v>129</v>
      </c>
      <c r="G255" s="58"/>
      <c r="H255" s="58"/>
      <c r="I255" s="59"/>
      <c r="J255" s="60" t="s">
        <v>50</v>
      </c>
    </row>
    <row r="256" spans="1:10" ht="12.75" customHeight="1" x14ac:dyDescent="0.25">
      <c r="A256" s="55">
        <v>253</v>
      </c>
      <c r="B256" s="55" t="s">
        <v>401</v>
      </c>
      <c r="C256" s="55" t="s">
        <v>501</v>
      </c>
      <c r="D256" s="79" t="s">
        <v>650</v>
      </c>
      <c r="E256" s="58" t="s">
        <v>23</v>
      </c>
      <c r="F256" s="80" t="s">
        <v>129</v>
      </c>
      <c r="G256" s="58"/>
      <c r="H256" s="58"/>
      <c r="I256" s="59"/>
      <c r="J256" s="60" t="s">
        <v>50</v>
      </c>
    </row>
    <row r="257" spans="1:10" ht="12.75" customHeight="1" x14ac:dyDescent="0.25">
      <c r="A257" s="55">
        <v>254</v>
      </c>
      <c r="B257" s="55" t="s">
        <v>403</v>
      </c>
      <c r="C257" s="55" t="s">
        <v>266</v>
      </c>
      <c r="D257" s="79" t="s">
        <v>651</v>
      </c>
      <c r="E257" s="58" t="s">
        <v>23</v>
      </c>
      <c r="F257" s="81" t="s">
        <v>128</v>
      </c>
      <c r="G257" s="58"/>
      <c r="H257" s="58"/>
      <c r="I257" s="59"/>
      <c r="J257" s="60" t="s">
        <v>50</v>
      </c>
    </row>
    <row r="258" spans="1:10" ht="12.75" customHeight="1" x14ac:dyDescent="0.25">
      <c r="A258" s="55">
        <v>255</v>
      </c>
      <c r="B258" s="55" t="s">
        <v>405</v>
      </c>
      <c r="C258" s="55" t="s">
        <v>601</v>
      </c>
      <c r="D258" s="79" t="s">
        <v>652</v>
      </c>
      <c r="E258" s="58" t="s">
        <v>23</v>
      </c>
      <c r="F258" s="80" t="s">
        <v>129</v>
      </c>
      <c r="G258" s="58"/>
      <c r="H258" s="58"/>
      <c r="I258" s="59"/>
      <c r="J258" s="60" t="s">
        <v>50</v>
      </c>
    </row>
    <row r="259" spans="1:10" ht="12.75" customHeight="1" x14ac:dyDescent="0.25">
      <c r="A259" s="55">
        <v>256</v>
      </c>
      <c r="B259" s="55" t="s">
        <v>653</v>
      </c>
      <c r="C259" s="55" t="s">
        <v>391</v>
      </c>
      <c r="D259" s="79" t="s">
        <v>654</v>
      </c>
      <c r="E259" s="58" t="s">
        <v>22</v>
      </c>
      <c r="F259" s="81" t="s">
        <v>128</v>
      </c>
      <c r="G259" s="58"/>
      <c r="H259" s="58"/>
      <c r="I259" s="59"/>
      <c r="J259" s="60" t="s">
        <v>50</v>
      </c>
    </row>
    <row r="260" spans="1:10" ht="12.75" customHeight="1" x14ac:dyDescent="0.25">
      <c r="A260" s="55">
        <v>257</v>
      </c>
      <c r="B260" s="55" t="s">
        <v>412</v>
      </c>
      <c r="C260" s="55" t="s">
        <v>655</v>
      </c>
      <c r="D260" s="79" t="s">
        <v>656</v>
      </c>
      <c r="E260" s="58" t="s">
        <v>23</v>
      </c>
      <c r="F260" s="80" t="s">
        <v>129</v>
      </c>
      <c r="G260" s="58"/>
      <c r="H260" s="58"/>
      <c r="I260" s="59"/>
      <c r="J260" s="60" t="s">
        <v>50</v>
      </c>
    </row>
    <row r="261" spans="1:10" ht="12.75" customHeight="1" x14ac:dyDescent="0.25">
      <c r="A261" s="55">
        <v>258</v>
      </c>
      <c r="B261" s="55" t="s">
        <v>417</v>
      </c>
      <c r="C261" s="55" t="s">
        <v>171</v>
      </c>
      <c r="D261" s="79" t="s">
        <v>657</v>
      </c>
      <c r="E261" s="58" t="s">
        <v>23</v>
      </c>
      <c r="F261" s="81" t="s">
        <v>128</v>
      </c>
      <c r="G261" s="58"/>
      <c r="H261" s="58"/>
      <c r="I261" s="59"/>
      <c r="J261" s="60" t="s">
        <v>50</v>
      </c>
    </row>
    <row r="262" spans="1:10" ht="12.75" customHeight="1" x14ac:dyDescent="0.25">
      <c r="A262" s="55">
        <v>259</v>
      </c>
      <c r="B262" s="55" t="s">
        <v>420</v>
      </c>
      <c r="C262" s="55" t="s">
        <v>289</v>
      </c>
      <c r="D262" s="79" t="s">
        <v>658</v>
      </c>
      <c r="E262" s="58" t="s">
        <v>23</v>
      </c>
      <c r="F262" s="81" t="s">
        <v>128</v>
      </c>
      <c r="G262" s="58"/>
      <c r="H262" s="58"/>
      <c r="I262" s="59"/>
      <c r="J262" s="60" t="s">
        <v>50</v>
      </c>
    </row>
    <row r="263" spans="1:10" ht="12.75" customHeight="1" x14ac:dyDescent="0.25">
      <c r="A263" s="55">
        <v>260</v>
      </c>
      <c r="B263" s="55" t="s">
        <v>426</v>
      </c>
      <c r="C263" s="55" t="s">
        <v>183</v>
      </c>
      <c r="D263" s="79" t="s">
        <v>659</v>
      </c>
      <c r="E263" s="58" t="s">
        <v>23</v>
      </c>
      <c r="F263" s="81" t="s">
        <v>128</v>
      </c>
      <c r="G263" s="58"/>
      <c r="H263" s="58"/>
      <c r="I263" s="59"/>
      <c r="J263" s="60" t="s">
        <v>53</v>
      </c>
    </row>
    <row r="264" spans="1:10" ht="12.75" customHeight="1" x14ac:dyDescent="0.25">
      <c r="A264" s="55">
        <v>261</v>
      </c>
      <c r="B264" s="55" t="s">
        <v>428</v>
      </c>
      <c r="C264" s="55" t="s">
        <v>418</v>
      </c>
      <c r="D264" s="79" t="s">
        <v>660</v>
      </c>
      <c r="E264" s="58" t="s">
        <v>23</v>
      </c>
      <c r="F264" s="81" t="s">
        <v>128</v>
      </c>
      <c r="G264" s="58"/>
      <c r="H264" s="58"/>
      <c r="I264" s="59"/>
      <c r="J264" s="60" t="s">
        <v>50</v>
      </c>
    </row>
    <row r="265" spans="1:10" ht="12.75" customHeight="1" x14ac:dyDescent="0.25">
      <c r="A265" s="55">
        <v>262</v>
      </c>
      <c r="B265" s="55" t="s">
        <v>433</v>
      </c>
      <c r="C265" s="55" t="s">
        <v>661</v>
      </c>
      <c r="D265" s="79" t="s">
        <v>662</v>
      </c>
      <c r="E265" s="58" t="s">
        <v>23</v>
      </c>
      <c r="F265" s="81" t="s">
        <v>128</v>
      </c>
      <c r="G265" s="58"/>
      <c r="H265" s="58"/>
      <c r="I265" s="59"/>
      <c r="J265" s="60" t="s">
        <v>50</v>
      </c>
    </row>
    <row r="266" spans="1:10" ht="12.75" customHeight="1" x14ac:dyDescent="0.25">
      <c r="A266" s="55">
        <v>263</v>
      </c>
      <c r="B266" s="55" t="s">
        <v>435</v>
      </c>
      <c r="C266" s="55" t="s">
        <v>543</v>
      </c>
      <c r="D266" s="79" t="s">
        <v>663</v>
      </c>
      <c r="E266" s="58" t="s">
        <v>23</v>
      </c>
      <c r="F266" s="81" t="s">
        <v>131</v>
      </c>
      <c r="G266" s="58"/>
      <c r="H266" s="58"/>
      <c r="I266" s="59"/>
      <c r="J266" s="60" t="s">
        <v>50</v>
      </c>
    </row>
    <row r="267" spans="1:10" ht="12.75" customHeight="1" x14ac:dyDescent="0.25">
      <c r="A267" s="55">
        <v>264</v>
      </c>
      <c r="B267" s="55" t="s">
        <v>437</v>
      </c>
      <c r="C267" s="55" t="s">
        <v>613</v>
      </c>
      <c r="D267" s="79" t="s">
        <v>664</v>
      </c>
      <c r="E267" s="58" t="s">
        <v>23</v>
      </c>
      <c r="F267" s="81" t="s">
        <v>128</v>
      </c>
      <c r="G267" s="58"/>
      <c r="H267" s="58"/>
      <c r="I267" s="59"/>
      <c r="J267" s="60" t="s">
        <v>50</v>
      </c>
    </row>
    <row r="268" spans="1:10" ht="12.75" customHeight="1" x14ac:dyDescent="0.25">
      <c r="A268" s="55">
        <v>265</v>
      </c>
      <c r="B268" s="55" t="s">
        <v>439</v>
      </c>
      <c r="C268" s="55" t="s">
        <v>180</v>
      </c>
      <c r="D268" s="79" t="s">
        <v>665</v>
      </c>
      <c r="E268" s="58" t="s">
        <v>23</v>
      </c>
      <c r="F268" s="80" t="s">
        <v>129</v>
      </c>
      <c r="G268" s="58"/>
      <c r="H268" s="58"/>
      <c r="I268" s="59"/>
      <c r="J268" s="60" t="s">
        <v>63</v>
      </c>
    </row>
    <row r="269" spans="1:10" ht="12.75" customHeight="1" x14ac:dyDescent="0.25">
      <c r="A269" s="55">
        <v>266</v>
      </c>
      <c r="B269" s="55" t="s">
        <v>666</v>
      </c>
      <c r="C269" s="55" t="s">
        <v>655</v>
      </c>
      <c r="D269" s="79" t="s">
        <v>667</v>
      </c>
      <c r="E269" s="58" t="s">
        <v>22</v>
      </c>
      <c r="F269" s="80" t="s">
        <v>129</v>
      </c>
      <c r="G269" s="58"/>
      <c r="H269" s="58"/>
      <c r="I269" s="59"/>
      <c r="J269" s="64" t="s">
        <v>50</v>
      </c>
    </row>
    <row r="270" spans="1:10" ht="12.75" customHeight="1" x14ac:dyDescent="0.25">
      <c r="A270" s="55">
        <v>267</v>
      </c>
      <c r="B270" s="55" t="s">
        <v>668</v>
      </c>
      <c r="C270" s="55" t="s">
        <v>204</v>
      </c>
      <c r="D270" s="79" t="s">
        <v>669</v>
      </c>
      <c r="E270" s="58" t="s">
        <v>22</v>
      </c>
      <c r="F270" s="80" t="s">
        <v>129</v>
      </c>
      <c r="G270" s="58"/>
      <c r="H270" s="58"/>
      <c r="I270" s="59"/>
      <c r="J270" s="64" t="s">
        <v>50</v>
      </c>
    </row>
    <row r="271" spans="1:10" ht="12.75" customHeight="1" x14ac:dyDescent="0.25">
      <c r="A271" s="55">
        <v>268</v>
      </c>
      <c r="B271" s="55" t="s">
        <v>442</v>
      </c>
      <c r="C271" s="55" t="s">
        <v>177</v>
      </c>
      <c r="D271" s="79" t="s">
        <v>670</v>
      </c>
      <c r="E271" s="58" t="s">
        <v>23</v>
      </c>
      <c r="F271" s="81" t="s">
        <v>128</v>
      </c>
      <c r="G271" s="58"/>
      <c r="H271" s="58"/>
      <c r="I271" s="59"/>
      <c r="J271" s="60" t="s">
        <v>53</v>
      </c>
    </row>
    <row r="272" spans="1:10" ht="12.75" customHeight="1" x14ac:dyDescent="0.25">
      <c r="A272" s="55">
        <v>269</v>
      </c>
      <c r="B272" s="55" t="s">
        <v>444</v>
      </c>
      <c r="C272" s="55" t="s">
        <v>343</v>
      </c>
      <c r="D272" s="79" t="s">
        <v>671</v>
      </c>
      <c r="E272" s="58" t="s">
        <v>23</v>
      </c>
      <c r="F272" s="81" t="s">
        <v>131</v>
      </c>
      <c r="G272" s="58"/>
      <c r="H272" s="58"/>
      <c r="I272" s="59"/>
      <c r="J272" s="60" t="s">
        <v>50</v>
      </c>
    </row>
    <row r="273" spans="1:10" ht="12.75" customHeight="1" x14ac:dyDescent="0.25">
      <c r="A273" s="55">
        <v>270</v>
      </c>
      <c r="B273" s="55" t="s">
        <v>446</v>
      </c>
      <c r="C273" s="55" t="s">
        <v>466</v>
      </c>
      <c r="D273" s="79" t="s">
        <v>672</v>
      </c>
      <c r="E273" s="58" t="s">
        <v>23</v>
      </c>
      <c r="F273" s="81" t="s">
        <v>128</v>
      </c>
      <c r="G273" s="58"/>
      <c r="H273" s="58"/>
      <c r="I273" s="59"/>
      <c r="J273" s="60" t="s">
        <v>50</v>
      </c>
    </row>
    <row r="274" spans="1:10" ht="12.75" customHeight="1" x14ac:dyDescent="0.25">
      <c r="A274" s="55">
        <v>271</v>
      </c>
      <c r="B274" s="55" t="s">
        <v>448</v>
      </c>
      <c r="C274" s="55" t="s">
        <v>220</v>
      </c>
      <c r="D274" s="79" t="s">
        <v>673</v>
      </c>
      <c r="E274" s="58" t="s">
        <v>23</v>
      </c>
      <c r="F274" s="81" t="s">
        <v>128</v>
      </c>
      <c r="G274" s="58"/>
      <c r="H274" s="58"/>
      <c r="I274" s="59"/>
      <c r="J274" s="60" t="s">
        <v>50</v>
      </c>
    </row>
    <row r="275" spans="1:10" ht="12.75" customHeight="1" x14ac:dyDescent="0.25">
      <c r="A275" s="55">
        <v>272</v>
      </c>
      <c r="B275" s="55" t="s">
        <v>674</v>
      </c>
      <c r="C275" s="55" t="s">
        <v>331</v>
      </c>
      <c r="D275" s="79" t="s">
        <v>675</v>
      </c>
      <c r="E275" s="58" t="s">
        <v>22</v>
      </c>
      <c r="F275" s="81" t="s">
        <v>127</v>
      </c>
      <c r="G275" s="58"/>
      <c r="H275" s="58"/>
      <c r="I275" s="59"/>
      <c r="J275" s="60" t="s">
        <v>53</v>
      </c>
    </row>
    <row r="276" spans="1:10" ht="12.75" customHeight="1" x14ac:dyDescent="0.25">
      <c r="A276" s="55">
        <v>273</v>
      </c>
      <c r="B276" s="55" t="s">
        <v>450</v>
      </c>
      <c r="C276" s="55" t="s">
        <v>421</v>
      </c>
      <c r="D276" s="79" t="s">
        <v>676</v>
      </c>
      <c r="E276" s="58" t="s">
        <v>23</v>
      </c>
      <c r="F276" s="80" t="s">
        <v>129</v>
      </c>
      <c r="G276" s="58"/>
      <c r="H276" s="58"/>
      <c r="I276" s="59"/>
      <c r="J276" s="60" t="s">
        <v>50</v>
      </c>
    </row>
    <row r="277" spans="1:10" ht="12.75" customHeight="1" x14ac:dyDescent="0.25">
      <c r="A277" s="55">
        <v>274</v>
      </c>
      <c r="B277" s="55" t="s">
        <v>457</v>
      </c>
      <c r="C277" s="55" t="s">
        <v>391</v>
      </c>
      <c r="D277" s="79" t="s">
        <v>677</v>
      </c>
      <c r="E277" s="58" t="s">
        <v>23</v>
      </c>
      <c r="F277" s="81" t="s">
        <v>127</v>
      </c>
      <c r="G277" s="58"/>
      <c r="H277" s="58"/>
      <c r="I277" s="59"/>
      <c r="J277" s="60" t="s">
        <v>50</v>
      </c>
    </row>
    <row r="278" spans="1:10" ht="12.75" customHeight="1" x14ac:dyDescent="0.25">
      <c r="A278" s="55">
        <v>275</v>
      </c>
      <c r="B278" s="55" t="s">
        <v>465</v>
      </c>
      <c r="C278" s="55" t="s">
        <v>180</v>
      </c>
      <c r="D278" s="79" t="s">
        <v>678</v>
      </c>
      <c r="E278" s="58" t="s">
        <v>23</v>
      </c>
      <c r="F278" s="80" t="s">
        <v>129</v>
      </c>
      <c r="G278" s="58"/>
      <c r="H278" s="58"/>
      <c r="I278" s="59"/>
      <c r="J278" s="60" t="s">
        <v>63</v>
      </c>
    </row>
    <row r="279" spans="1:10" ht="12.75" customHeight="1" x14ac:dyDescent="0.25">
      <c r="A279" s="55">
        <v>276</v>
      </c>
      <c r="B279" s="55" t="s">
        <v>468</v>
      </c>
      <c r="C279" s="55" t="s">
        <v>373</v>
      </c>
      <c r="D279" s="79" t="s">
        <v>679</v>
      </c>
      <c r="E279" s="58" t="s">
        <v>23</v>
      </c>
      <c r="F279" s="81" t="s">
        <v>128</v>
      </c>
      <c r="G279" s="58"/>
      <c r="H279" s="58"/>
      <c r="I279" s="59"/>
      <c r="J279" s="60" t="s">
        <v>50</v>
      </c>
    </row>
    <row r="280" spans="1:10" ht="12.75" customHeight="1" x14ac:dyDescent="0.25">
      <c r="A280" s="55">
        <v>277</v>
      </c>
      <c r="B280" s="55" t="s">
        <v>680</v>
      </c>
      <c r="C280" s="55" t="s">
        <v>281</v>
      </c>
      <c r="D280" s="79" t="s">
        <v>681</v>
      </c>
      <c r="E280" s="58" t="s">
        <v>22</v>
      </c>
      <c r="F280" s="81" t="s">
        <v>127</v>
      </c>
      <c r="G280" s="58"/>
      <c r="H280" s="58"/>
      <c r="I280" s="59"/>
      <c r="J280" s="64" t="s">
        <v>50</v>
      </c>
    </row>
    <row r="281" spans="1:10" ht="12.75" customHeight="1" x14ac:dyDescent="0.25">
      <c r="A281" s="55">
        <v>278</v>
      </c>
      <c r="B281" s="55" t="s">
        <v>471</v>
      </c>
      <c r="C281" s="55" t="s">
        <v>269</v>
      </c>
      <c r="D281" s="79" t="s">
        <v>682</v>
      </c>
      <c r="E281" s="58" t="s">
        <v>23</v>
      </c>
      <c r="F281" s="81" t="s">
        <v>131</v>
      </c>
      <c r="G281" s="58"/>
      <c r="H281" s="58"/>
      <c r="I281" s="59"/>
      <c r="J281" s="60" t="s">
        <v>50</v>
      </c>
    </row>
    <row r="282" spans="1:10" ht="12.75" customHeight="1" x14ac:dyDescent="0.25">
      <c r="A282" s="55">
        <v>279</v>
      </c>
      <c r="B282" s="55" t="s">
        <v>473</v>
      </c>
      <c r="C282" s="55" t="s">
        <v>241</v>
      </c>
      <c r="D282" s="79" t="s">
        <v>683</v>
      </c>
      <c r="E282" s="58" t="s">
        <v>23</v>
      </c>
      <c r="F282" s="81" t="s">
        <v>128</v>
      </c>
      <c r="G282" s="58"/>
      <c r="H282" s="58"/>
      <c r="I282" s="59"/>
      <c r="J282" s="60" t="s">
        <v>50</v>
      </c>
    </row>
    <row r="283" spans="1:10" ht="12.75" customHeight="1" x14ac:dyDescent="0.25">
      <c r="A283" s="55">
        <v>280</v>
      </c>
      <c r="B283" s="55" t="s">
        <v>475</v>
      </c>
      <c r="C283" s="55" t="s">
        <v>373</v>
      </c>
      <c r="D283" s="79" t="s">
        <v>684</v>
      </c>
      <c r="E283" s="58" t="s">
        <v>23</v>
      </c>
      <c r="F283" s="81" t="s">
        <v>127</v>
      </c>
      <c r="G283" s="58"/>
      <c r="H283" s="58"/>
      <c r="I283" s="59"/>
      <c r="J283" s="60" t="s">
        <v>50</v>
      </c>
    </row>
    <row r="284" spans="1:10" ht="12.75" customHeight="1" x14ac:dyDescent="0.25">
      <c r="A284" s="55">
        <v>281</v>
      </c>
      <c r="B284" s="55" t="s">
        <v>494</v>
      </c>
      <c r="C284" s="55" t="s">
        <v>338</v>
      </c>
      <c r="D284" s="79" t="s">
        <v>685</v>
      </c>
      <c r="E284" s="58" t="s">
        <v>23</v>
      </c>
      <c r="F284" s="81" t="s">
        <v>128</v>
      </c>
      <c r="G284" s="58"/>
      <c r="H284" s="58"/>
      <c r="I284" s="59"/>
      <c r="J284" s="60" t="s">
        <v>50</v>
      </c>
    </row>
    <row r="285" spans="1:10" ht="12.75" customHeight="1" x14ac:dyDescent="0.25">
      <c r="A285" s="55">
        <v>282</v>
      </c>
      <c r="B285" s="55" t="s">
        <v>496</v>
      </c>
      <c r="C285" s="55" t="s">
        <v>357</v>
      </c>
      <c r="D285" s="79" t="s">
        <v>686</v>
      </c>
      <c r="E285" s="58" t="s">
        <v>23</v>
      </c>
      <c r="F285" s="81" t="s">
        <v>128</v>
      </c>
      <c r="G285" s="58"/>
      <c r="H285" s="58"/>
      <c r="I285" s="59"/>
      <c r="J285" s="60" t="s">
        <v>50</v>
      </c>
    </row>
    <row r="286" spans="1:10" ht="12.75" customHeight="1" x14ac:dyDescent="0.25">
      <c r="A286" s="55">
        <v>283</v>
      </c>
      <c r="B286" s="55" t="s">
        <v>498</v>
      </c>
      <c r="C286" s="55" t="s">
        <v>451</v>
      </c>
      <c r="D286" s="79" t="s">
        <v>687</v>
      </c>
      <c r="E286" s="58" t="s">
        <v>23</v>
      </c>
      <c r="F286" s="81" t="s">
        <v>131</v>
      </c>
      <c r="G286" s="58"/>
      <c r="H286" s="58"/>
      <c r="I286" s="59"/>
      <c r="J286" s="60" t="s">
        <v>50</v>
      </c>
    </row>
    <row r="287" spans="1:10" ht="12.75" customHeight="1" x14ac:dyDescent="0.25">
      <c r="A287" s="55">
        <v>284</v>
      </c>
      <c r="B287" s="55" t="s">
        <v>505</v>
      </c>
      <c r="C287" s="55" t="s">
        <v>543</v>
      </c>
      <c r="D287" s="79" t="s">
        <v>688</v>
      </c>
      <c r="E287" s="58" t="s">
        <v>23</v>
      </c>
      <c r="F287" s="81" t="s">
        <v>130</v>
      </c>
      <c r="G287" s="58"/>
      <c r="H287" s="58"/>
      <c r="I287" s="59"/>
      <c r="J287" s="64" t="s">
        <v>52</v>
      </c>
    </row>
    <row r="288" spans="1:10" ht="12.75" customHeight="1" x14ac:dyDescent="0.25">
      <c r="A288" s="55">
        <v>285</v>
      </c>
      <c r="B288" s="55" t="s">
        <v>509</v>
      </c>
      <c r="C288" s="55" t="s">
        <v>142</v>
      </c>
      <c r="D288" s="79" t="s">
        <v>689</v>
      </c>
      <c r="E288" s="58" t="s">
        <v>23</v>
      </c>
      <c r="F288" s="81" t="s">
        <v>128</v>
      </c>
      <c r="G288" s="58"/>
      <c r="H288" s="58"/>
      <c r="I288" s="59"/>
      <c r="J288" s="60" t="s">
        <v>50</v>
      </c>
    </row>
    <row r="289" spans="1:10" ht="12.75" customHeight="1" x14ac:dyDescent="0.25">
      <c r="A289" s="55">
        <v>286</v>
      </c>
      <c r="B289" s="55" t="s">
        <v>511</v>
      </c>
      <c r="C289" s="55" t="s">
        <v>153</v>
      </c>
      <c r="D289" s="79" t="s">
        <v>690</v>
      </c>
      <c r="E289" s="58" t="s">
        <v>23</v>
      </c>
      <c r="F289" s="81" t="s">
        <v>128</v>
      </c>
      <c r="G289" s="58"/>
      <c r="H289" s="58"/>
      <c r="I289" s="59"/>
      <c r="J289" s="60" t="s">
        <v>54</v>
      </c>
    </row>
    <row r="290" spans="1:10" ht="12.75" customHeight="1" x14ac:dyDescent="0.25">
      <c r="A290" s="55">
        <v>287</v>
      </c>
      <c r="B290" s="55" t="s">
        <v>691</v>
      </c>
      <c r="C290" s="55" t="s">
        <v>142</v>
      </c>
      <c r="D290" s="79" t="s">
        <v>692</v>
      </c>
      <c r="E290" s="58" t="s">
        <v>22</v>
      </c>
      <c r="F290" s="81" t="s">
        <v>131</v>
      </c>
      <c r="G290" s="58"/>
      <c r="H290" s="58"/>
      <c r="I290" s="59"/>
      <c r="J290" s="60" t="s">
        <v>53</v>
      </c>
    </row>
    <row r="291" spans="1:10" ht="12.75" customHeight="1" x14ac:dyDescent="0.25">
      <c r="A291" s="55">
        <v>288</v>
      </c>
      <c r="B291" s="55" t="s">
        <v>513</v>
      </c>
      <c r="C291" s="55" t="s">
        <v>469</v>
      </c>
      <c r="D291" s="79" t="s">
        <v>693</v>
      </c>
      <c r="E291" s="58" t="s">
        <v>23</v>
      </c>
      <c r="F291" s="81" t="s">
        <v>131</v>
      </c>
      <c r="G291" s="58"/>
      <c r="H291" s="58"/>
      <c r="I291" s="59"/>
      <c r="J291" s="60" t="s">
        <v>50</v>
      </c>
    </row>
    <row r="292" spans="1:10" ht="12.75" customHeight="1" x14ac:dyDescent="0.25">
      <c r="A292" s="55">
        <v>289</v>
      </c>
      <c r="B292" s="55" t="s">
        <v>694</v>
      </c>
      <c r="C292" s="55" t="s">
        <v>391</v>
      </c>
      <c r="D292" s="79" t="s">
        <v>695</v>
      </c>
      <c r="E292" s="58" t="s">
        <v>22</v>
      </c>
      <c r="F292" s="81" t="s">
        <v>128</v>
      </c>
      <c r="G292" s="58"/>
      <c r="H292" s="58"/>
      <c r="I292" s="59"/>
      <c r="J292" s="60" t="s">
        <v>50</v>
      </c>
    </row>
    <row r="293" spans="1:10" ht="12.75" customHeight="1" x14ac:dyDescent="0.25">
      <c r="A293" s="55">
        <v>290</v>
      </c>
      <c r="B293" s="55" t="s">
        <v>515</v>
      </c>
      <c r="C293" s="55" t="s">
        <v>501</v>
      </c>
      <c r="D293" s="79" t="s">
        <v>696</v>
      </c>
      <c r="E293" s="58" t="s">
        <v>23</v>
      </c>
      <c r="F293" s="80" t="s">
        <v>129</v>
      </c>
      <c r="G293" s="58"/>
      <c r="H293" s="58"/>
      <c r="I293" s="59"/>
      <c r="J293" s="60" t="s">
        <v>50</v>
      </c>
    </row>
    <row r="294" spans="1:10" ht="12.75" customHeight="1" x14ac:dyDescent="0.25">
      <c r="A294" s="55">
        <v>291</v>
      </c>
      <c r="B294" s="55" t="s">
        <v>517</v>
      </c>
      <c r="C294" s="55" t="s">
        <v>177</v>
      </c>
      <c r="D294" s="79" t="s">
        <v>697</v>
      </c>
      <c r="E294" s="58" t="s">
        <v>23</v>
      </c>
      <c r="F294" s="80" t="s">
        <v>129</v>
      </c>
      <c r="G294" s="58"/>
      <c r="H294" s="58"/>
      <c r="I294" s="59"/>
      <c r="J294" s="60" t="s">
        <v>50</v>
      </c>
    </row>
    <row r="295" spans="1:10" ht="12.75" customHeight="1" x14ac:dyDescent="0.25">
      <c r="A295" s="55">
        <v>292</v>
      </c>
      <c r="B295" s="55" t="s">
        <v>519</v>
      </c>
      <c r="C295" s="55" t="s">
        <v>255</v>
      </c>
      <c r="D295" s="79" t="s">
        <v>698</v>
      </c>
      <c r="E295" s="58" t="s">
        <v>23</v>
      </c>
      <c r="F295" s="80" t="s">
        <v>129</v>
      </c>
      <c r="G295" s="58"/>
      <c r="H295" s="58"/>
      <c r="I295" s="59"/>
      <c r="J295" s="60" t="s">
        <v>50</v>
      </c>
    </row>
    <row r="296" spans="1:10" ht="12.75" customHeight="1" x14ac:dyDescent="0.25">
      <c r="A296" s="55">
        <v>293</v>
      </c>
      <c r="B296" s="55" t="s">
        <v>522</v>
      </c>
      <c r="C296" s="55" t="s">
        <v>209</v>
      </c>
      <c r="D296" s="79" t="s">
        <v>699</v>
      </c>
      <c r="E296" s="58" t="s">
        <v>23</v>
      </c>
      <c r="F296" s="80" t="s">
        <v>129</v>
      </c>
      <c r="G296" s="58"/>
      <c r="H296" s="58"/>
      <c r="I296" s="59"/>
      <c r="J296" s="60" t="s">
        <v>50</v>
      </c>
    </row>
    <row r="297" spans="1:10" ht="12.75" customHeight="1" x14ac:dyDescent="0.25">
      <c r="A297" s="55">
        <v>294</v>
      </c>
      <c r="B297" s="55" t="s">
        <v>524</v>
      </c>
      <c r="C297" s="55" t="s">
        <v>220</v>
      </c>
      <c r="D297" s="79" t="s">
        <v>700</v>
      </c>
      <c r="E297" s="58" t="s">
        <v>23</v>
      </c>
      <c r="F297" s="80" t="s">
        <v>129</v>
      </c>
      <c r="G297" s="58"/>
      <c r="H297" s="58"/>
      <c r="I297" s="59"/>
      <c r="J297" s="60" t="s">
        <v>50</v>
      </c>
    </row>
    <row r="298" spans="1:10" ht="12.75" customHeight="1" x14ac:dyDescent="0.25">
      <c r="A298" s="55">
        <v>295</v>
      </c>
      <c r="B298" s="55" t="s">
        <v>526</v>
      </c>
      <c r="C298" s="55" t="s">
        <v>195</v>
      </c>
      <c r="D298" s="79" t="s">
        <v>701</v>
      </c>
      <c r="E298" s="58" t="s">
        <v>23</v>
      </c>
      <c r="F298" s="80" t="s">
        <v>129</v>
      </c>
      <c r="G298" s="58"/>
      <c r="H298" s="58"/>
      <c r="I298" s="59"/>
      <c r="J298" s="60" t="s">
        <v>50</v>
      </c>
    </row>
    <row r="299" spans="1:10" x14ac:dyDescent="0.25">
      <c r="A299" s="55">
        <v>296</v>
      </c>
      <c r="B299" s="55" t="s">
        <v>528</v>
      </c>
      <c r="C299" s="55" t="s">
        <v>535</v>
      </c>
      <c r="D299" s="79" t="s">
        <v>702</v>
      </c>
      <c r="E299" s="58" t="s">
        <v>23</v>
      </c>
      <c r="F299" s="81" t="s">
        <v>130</v>
      </c>
      <c r="J299" s="64" t="s">
        <v>50</v>
      </c>
    </row>
    <row r="300" spans="1:10" x14ac:dyDescent="0.25">
      <c r="A300" s="55">
        <v>297</v>
      </c>
      <c r="B300" s="55" t="s">
        <v>132</v>
      </c>
      <c r="C300" s="55" t="s">
        <v>230</v>
      </c>
      <c r="D300" s="79" t="s">
        <v>703</v>
      </c>
      <c r="E300" s="58" t="s">
        <v>23</v>
      </c>
      <c r="F300" s="81" t="s">
        <v>128</v>
      </c>
      <c r="J300" s="64" t="s">
        <v>53</v>
      </c>
    </row>
    <row r="301" spans="1:10" x14ac:dyDescent="0.25">
      <c r="A301" s="55">
        <v>298</v>
      </c>
      <c r="B301" s="55" t="s">
        <v>704</v>
      </c>
      <c r="C301" s="55" t="s">
        <v>661</v>
      </c>
      <c r="D301" s="79" t="s">
        <v>705</v>
      </c>
      <c r="E301" s="58" t="s">
        <v>22</v>
      </c>
      <c r="F301" s="81" t="s">
        <v>128</v>
      </c>
      <c r="J301" s="60" t="s">
        <v>50</v>
      </c>
    </row>
    <row r="302" spans="1:10" x14ac:dyDescent="0.25">
      <c r="A302" s="55">
        <v>299</v>
      </c>
      <c r="B302" s="55" t="s">
        <v>135</v>
      </c>
      <c r="C302" s="55" t="s">
        <v>142</v>
      </c>
      <c r="D302" s="79" t="s">
        <v>706</v>
      </c>
      <c r="E302" s="58" t="s">
        <v>23</v>
      </c>
      <c r="F302" s="81" t="s">
        <v>128</v>
      </c>
      <c r="J302" s="60" t="s">
        <v>50</v>
      </c>
    </row>
    <row r="303" spans="1:10" x14ac:dyDescent="0.25">
      <c r="A303" s="55">
        <v>300</v>
      </c>
      <c r="B303" s="55" t="s">
        <v>707</v>
      </c>
      <c r="C303" s="55" t="s">
        <v>589</v>
      </c>
      <c r="D303" s="79" t="s">
        <v>708</v>
      </c>
      <c r="E303" s="58" t="s">
        <v>22</v>
      </c>
      <c r="F303" s="81" t="s">
        <v>131</v>
      </c>
      <c r="J303" s="60" t="s">
        <v>50</v>
      </c>
    </row>
    <row r="304" spans="1:10" x14ac:dyDescent="0.25">
      <c r="A304" s="55">
        <v>301</v>
      </c>
      <c r="B304" s="55" t="s">
        <v>141</v>
      </c>
      <c r="C304" s="55" t="s">
        <v>162</v>
      </c>
      <c r="D304" s="79" t="s">
        <v>709</v>
      </c>
      <c r="E304" s="58" t="s">
        <v>23</v>
      </c>
      <c r="F304" s="80" t="s">
        <v>129</v>
      </c>
      <c r="J304" s="60" t="s">
        <v>50</v>
      </c>
    </row>
    <row r="305" spans="1:10" x14ac:dyDescent="0.25">
      <c r="A305" s="55">
        <v>302</v>
      </c>
      <c r="B305" s="55" t="s">
        <v>147</v>
      </c>
      <c r="C305" s="55" t="s">
        <v>547</v>
      </c>
      <c r="D305" s="79" t="s">
        <v>710</v>
      </c>
      <c r="E305" s="58" t="s">
        <v>23</v>
      </c>
      <c r="F305" s="81" t="s">
        <v>128</v>
      </c>
      <c r="J305" s="60" t="s">
        <v>53</v>
      </c>
    </row>
    <row r="306" spans="1:10" x14ac:dyDescent="0.25">
      <c r="A306" s="55">
        <v>303</v>
      </c>
      <c r="B306" s="55" t="s">
        <v>149</v>
      </c>
      <c r="C306" s="55" t="s">
        <v>312</v>
      </c>
      <c r="D306" s="79" t="s">
        <v>711</v>
      </c>
      <c r="E306" s="58" t="s">
        <v>23</v>
      </c>
      <c r="F306" s="81" t="s">
        <v>128</v>
      </c>
      <c r="J306" s="60" t="s">
        <v>50</v>
      </c>
    </row>
    <row r="307" spans="1:10" x14ac:dyDescent="0.25">
      <c r="A307" s="55">
        <v>304</v>
      </c>
      <c r="B307" s="55" t="s">
        <v>152</v>
      </c>
      <c r="C307" s="55" t="s">
        <v>338</v>
      </c>
      <c r="D307" s="79" t="s">
        <v>712</v>
      </c>
      <c r="E307" s="58" t="s">
        <v>23</v>
      </c>
      <c r="F307" s="80" t="s">
        <v>129</v>
      </c>
      <c r="J307" s="60" t="s">
        <v>50</v>
      </c>
    </row>
    <row r="308" spans="1:10" x14ac:dyDescent="0.25">
      <c r="A308" s="55">
        <v>305</v>
      </c>
      <c r="B308" s="55" t="s">
        <v>155</v>
      </c>
      <c r="C308" s="55" t="s">
        <v>601</v>
      </c>
      <c r="D308" s="79" t="s">
        <v>713</v>
      </c>
      <c r="E308" s="58" t="s">
        <v>23</v>
      </c>
      <c r="F308" s="81" t="s">
        <v>131</v>
      </c>
      <c r="J308" s="60" t="s">
        <v>50</v>
      </c>
    </row>
    <row r="309" spans="1:10" x14ac:dyDescent="0.25">
      <c r="A309" s="55">
        <v>306</v>
      </c>
      <c r="B309" s="55" t="s">
        <v>158</v>
      </c>
      <c r="C309" s="55" t="s">
        <v>638</v>
      </c>
      <c r="D309" s="79" t="s">
        <v>714</v>
      </c>
      <c r="E309" s="58" t="s">
        <v>23</v>
      </c>
      <c r="F309" s="81" t="s">
        <v>131</v>
      </c>
      <c r="J309" s="60" t="s">
        <v>50</v>
      </c>
    </row>
    <row r="310" spans="1:10" x14ac:dyDescent="0.25">
      <c r="A310" s="55">
        <v>307</v>
      </c>
      <c r="B310" s="55" t="s">
        <v>161</v>
      </c>
      <c r="C310" s="55" t="s">
        <v>357</v>
      </c>
      <c r="D310" s="79" t="s">
        <v>715</v>
      </c>
      <c r="E310" s="58" t="s">
        <v>23</v>
      </c>
      <c r="F310" s="81" t="s">
        <v>128</v>
      </c>
      <c r="J310" s="60" t="s">
        <v>50</v>
      </c>
    </row>
    <row r="311" spans="1:10" x14ac:dyDescent="0.25">
      <c r="A311" s="55">
        <v>308</v>
      </c>
      <c r="B311" s="55" t="s">
        <v>164</v>
      </c>
      <c r="C311" s="55" t="s">
        <v>136</v>
      </c>
      <c r="D311" s="79" t="s">
        <v>716</v>
      </c>
      <c r="E311" s="58" t="s">
        <v>23</v>
      </c>
      <c r="F311" s="81" t="s">
        <v>128</v>
      </c>
      <c r="J311" s="64" t="s">
        <v>53</v>
      </c>
    </row>
    <row r="312" spans="1:10" x14ac:dyDescent="0.25">
      <c r="A312" s="55">
        <v>309</v>
      </c>
      <c r="B312" s="55" t="s">
        <v>167</v>
      </c>
      <c r="C312" s="55" t="s">
        <v>717</v>
      </c>
      <c r="D312" s="79" t="s">
        <v>718</v>
      </c>
      <c r="E312" s="58" t="s">
        <v>23</v>
      </c>
      <c r="F312" s="81" t="s">
        <v>127</v>
      </c>
      <c r="J312" s="64" t="s">
        <v>53</v>
      </c>
    </row>
    <row r="313" spans="1:10" x14ac:dyDescent="0.25">
      <c r="A313" s="55">
        <v>310</v>
      </c>
      <c r="B313" s="55" t="s">
        <v>170</v>
      </c>
      <c r="C313" s="55" t="s">
        <v>249</v>
      </c>
      <c r="D313" s="79" t="s">
        <v>719</v>
      </c>
      <c r="E313" s="58" t="s">
        <v>23</v>
      </c>
      <c r="F313" s="81" t="s">
        <v>128</v>
      </c>
      <c r="J313" s="60" t="s">
        <v>50</v>
      </c>
    </row>
    <row r="314" spans="1:10" x14ac:dyDescent="0.25">
      <c r="A314" s="55">
        <v>311</v>
      </c>
      <c r="B314" s="55" t="s">
        <v>720</v>
      </c>
      <c r="C314" s="55" t="s">
        <v>209</v>
      </c>
      <c r="D314" s="79" t="s">
        <v>721</v>
      </c>
      <c r="E314" s="58" t="s">
        <v>22</v>
      </c>
      <c r="F314" s="80" t="s">
        <v>129</v>
      </c>
      <c r="J314" s="64" t="s">
        <v>50</v>
      </c>
    </row>
    <row r="315" spans="1:10" x14ac:dyDescent="0.25">
      <c r="A315" s="55">
        <v>312</v>
      </c>
      <c r="B315" s="55" t="s">
        <v>722</v>
      </c>
      <c r="C315" s="55" t="s">
        <v>204</v>
      </c>
      <c r="D315" s="79" t="s">
        <v>723</v>
      </c>
      <c r="E315" s="58" t="s">
        <v>22</v>
      </c>
      <c r="F315" s="81" t="s">
        <v>131</v>
      </c>
      <c r="J315" s="64" t="s">
        <v>53</v>
      </c>
    </row>
    <row r="316" spans="1:10" x14ac:dyDescent="0.25">
      <c r="A316" s="55">
        <v>313</v>
      </c>
      <c r="B316" s="55" t="s">
        <v>173</v>
      </c>
      <c r="C316" s="55" t="s">
        <v>601</v>
      </c>
      <c r="D316" s="79" t="s">
        <v>724</v>
      </c>
      <c r="E316" s="58" t="s">
        <v>23</v>
      </c>
      <c r="F316" s="80" t="s">
        <v>129</v>
      </c>
      <c r="J316" s="60" t="s">
        <v>50</v>
      </c>
    </row>
    <row r="317" spans="1:10" x14ac:dyDescent="0.25">
      <c r="A317" s="55">
        <v>314</v>
      </c>
      <c r="B317" s="55" t="s">
        <v>176</v>
      </c>
      <c r="C317" s="55" t="s">
        <v>312</v>
      </c>
      <c r="D317" s="79" t="s">
        <v>725</v>
      </c>
      <c r="E317" s="58" t="s">
        <v>23</v>
      </c>
      <c r="F317" s="81" t="s">
        <v>128</v>
      </c>
      <c r="J317" s="60" t="s">
        <v>50</v>
      </c>
    </row>
    <row r="318" spans="1:10" x14ac:dyDescent="0.25">
      <c r="A318" s="55">
        <v>315</v>
      </c>
      <c r="B318" s="55" t="s">
        <v>179</v>
      </c>
      <c r="C318" s="55" t="s">
        <v>177</v>
      </c>
      <c r="D318" s="79" t="s">
        <v>726</v>
      </c>
      <c r="E318" s="58" t="s">
        <v>23</v>
      </c>
      <c r="F318" s="81" t="s">
        <v>131</v>
      </c>
      <c r="J318" s="60" t="s">
        <v>50</v>
      </c>
    </row>
    <row r="319" spans="1:10" x14ac:dyDescent="0.25">
      <c r="A319" s="55">
        <v>316</v>
      </c>
      <c r="B319" s="55" t="s">
        <v>727</v>
      </c>
      <c r="C319" s="55" t="s">
        <v>238</v>
      </c>
      <c r="D319" s="79" t="s">
        <v>728</v>
      </c>
      <c r="E319" s="58" t="s">
        <v>22</v>
      </c>
      <c r="F319" s="81" t="s">
        <v>131</v>
      </c>
      <c r="J319" s="60" t="s">
        <v>50</v>
      </c>
    </row>
    <row r="320" spans="1:10" x14ac:dyDescent="0.25">
      <c r="A320" s="55">
        <v>317</v>
      </c>
      <c r="B320" s="55" t="s">
        <v>182</v>
      </c>
      <c r="C320" s="55" t="s">
        <v>547</v>
      </c>
      <c r="D320" s="79" t="s">
        <v>729</v>
      </c>
      <c r="E320" s="58" t="s">
        <v>23</v>
      </c>
      <c r="F320" s="81" t="s">
        <v>128</v>
      </c>
      <c r="J320" s="64" t="s">
        <v>53</v>
      </c>
    </row>
    <row r="321" spans="1:10" x14ac:dyDescent="0.25">
      <c r="A321" s="55">
        <v>318</v>
      </c>
      <c r="B321" s="55" t="s">
        <v>188</v>
      </c>
      <c r="C321" s="55" t="s">
        <v>343</v>
      </c>
      <c r="D321" s="79" t="s">
        <v>730</v>
      </c>
      <c r="E321" s="58" t="s">
        <v>23</v>
      </c>
      <c r="F321" s="81" t="s">
        <v>128</v>
      </c>
      <c r="J321" s="64" t="s">
        <v>63</v>
      </c>
    </row>
    <row r="322" spans="1:10" x14ac:dyDescent="0.25">
      <c r="A322" s="55">
        <v>319</v>
      </c>
      <c r="B322" s="55" t="s">
        <v>191</v>
      </c>
      <c r="C322" s="55" t="s">
        <v>421</v>
      </c>
      <c r="D322" s="79" t="s">
        <v>731</v>
      </c>
      <c r="E322" s="58" t="s">
        <v>23</v>
      </c>
      <c r="F322" s="81" t="s">
        <v>128</v>
      </c>
      <c r="J322" s="60" t="s">
        <v>50</v>
      </c>
    </row>
    <row r="323" spans="1:10" x14ac:dyDescent="0.25">
      <c r="A323" s="55">
        <v>320</v>
      </c>
      <c r="B323" s="55" t="s">
        <v>732</v>
      </c>
      <c r="C323" s="55" t="s">
        <v>326</v>
      </c>
      <c r="D323" s="79" t="s">
        <v>733</v>
      </c>
      <c r="E323" s="58" t="s">
        <v>22</v>
      </c>
      <c r="F323" s="81" t="s">
        <v>131</v>
      </c>
      <c r="J323" s="64" t="s">
        <v>53</v>
      </c>
    </row>
    <row r="324" spans="1:10" x14ac:dyDescent="0.25">
      <c r="A324" s="55">
        <v>321</v>
      </c>
      <c r="B324" s="55" t="s">
        <v>197</v>
      </c>
      <c r="C324" s="55" t="s">
        <v>209</v>
      </c>
      <c r="D324" s="79" t="s">
        <v>734</v>
      </c>
      <c r="E324" s="58" t="s">
        <v>23</v>
      </c>
      <c r="F324" s="81" t="s">
        <v>128</v>
      </c>
      <c r="J324" s="60" t="s">
        <v>50</v>
      </c>
    </row>
    <row r="325" spans="1:10" x14ac:dyDescent="0.25">
      <c r="A325" s="55">
        <v>322</v>
      </c>
      <c r="B325" s="55" t="s">
        <v>200</v>
      </c>
      <c r="C325" s="55" t="s">
        <v>230</v>
      </c>
      <c r="D325" s="79" t="s">
        <v>735</v>
      </c>
      <c r="E325" s="58" t="s">
        <v>23</v>
      </c>
      <c r="F325" s="81" t="s">
        <v>130</v>
      </c>
      <c r="J325" s="64" t="s">
        <v>53</v>
      </c>
    </row>
    <row r="326" spans="1:10" x14ac:dyDescent="0.25">
      <c r="A326" s="55">
        <v>323</v>
      </c>
      <c r="B326" s="55" t="s">
        <v>203</v>
      </c>
      <c r="C326" s="55" t="s">
        <v>609</v>
      </c>
      <c r="D326" s="79" t="s">
        <v>736</v>
      </c>
      <c r="E326" s="58" t="s">
        <v>23</v>
      </c>
      <c r="F326" s="81" t="s">
        <v>128</v>
      </c>
      <c r="J326" s="64" t="s">
        <v>53</v>
      </c>
    </row>
    <row r="327" spans="1:10" x14ac:dyDescent="0.25">
      <c r="A327" s="55">
        <v>324</v>
      </c>
      <c r="B327" s="55" t="s">
        <v>208</v>
      </c>
      <c r="C327" s="55" t="s">
        <v>258</v>
      </c>
      <c r="D327" s="79" t="s">
        <v>737</v>
      </c>
      <c r="E327" s="58" t="s">
        <v>23</v>
      </c>
      <c r="F327" s="81" t="s">
        <v>131</v>
      </c>
      <c r="J327" s="60" t="s">
        <v>50</v>
      </c>
    </row>
    <row r="328" spans="1:10" x14ac:dyDescent="0.25">
      <c r="A328" s="55">
        <v>325</v>
      </c>
      <c r="B328" s="55" t="s">
        <v>214</v>
      </c>
      <c r="C328" s="55" t="s">
        <v>391</v>
      </c>
      <c r="D328" s="79" t="s">
        <v>738</v>
      </c>
      <c r="E328" s="58" t="s">
        <v>23</v>
      </c>
      <c r="F328" s="81" t="s">
        <v>131</v>
      </c>
      <c r="J328" s="60" t="s">
        <v>50</v>
      </c>
    </row>
    <row r="329" spans="1:10" x14ac:dyDescent="0.25">
      <c r="A329" s="55">
        <v>326</v>
      </c>
      <c r="B329" s="55" t="s">
        <v>217</v>
      </c>
      <c r="C329" s="55" t="s">
        <v>133</v>
      </c>
      <c r="D329" s="79" t="s">
        <v>739</v>
      </c>
      <c r="E329" s="58" t="s">
        <v>23</v>
      </c>
      <c r="F329" s="81" t="s">
        <v>128</v>
      </c>
      <c r="J329" s="60" t="s">
        <v>50</v>
      </c>
    </row>
    <row r="330" spans="1:10" x14ac:dyDescent="0.25">
      <c r="A330" s="55">
        <v>327</v>
      </c>
      <c r="B330" s="55" t="s">
        <v>740</v>
      </c>
      <c r="C330" s="55" t="s">
        <v>201</v>
      </c>
      <c r="D330" s="79" t="s">
        <v>741</v>
      </c>
      <c r="E330" s="58" t="s">
        <v>22</v>
      </c>
      <c r="F330" s="81" t="s">
        <v>131</v>
      </c>
      <c r="J330" s="64" t="s">
        <v>52</v>
      </c>
    </row>
    <row r="331" spans="1:10" x14ac:dyDescent="0.25">
      <c r="A331" s="55">
        <v>328</v>
      </c>
      <c r="B331" s="55" t="s">
        <v>222</v>
      </c>
      <c r="C331" s="55" t="s">
        <v>742</v>
      </c>
      <c r="D331" s="79" t="s">
        <v>743</v>
      </c>
      <c r="E331" s="58" t="s">
        <v>23</v>
      </c>
      <c r="F331" s="81" t="s">
        <v>127</v>
      </c>
      <c r="J331" s="60" t="s">
        <v>50</v>
      </c>
    </row>
    <row r="332" spans="1:10" x14ac:dyDescent="0.25">
      <c r="A332" s="55">
        <v>329</v>
      </c>
      <c r="B332" s="55" t="s">
        <v>224</v>
      </c>
      <c r="C332" s="55" t="s">
        <v>315</v>
      </c>
      <c r="D332" s="79" t="s">
        <v>744</v>
      </c>
      <c r="E332" s="58" t="s">
        <v>23</v>
      </c>
      <c r="F332" s="81" t="s">
        <v>131</v>
      </c>
      <c r="J332" s="60" t="s">
        <v>50</v>
      </c>
    </row>
    <row r="333" spans="1:10" x14ac:dyDescent="0.25">
      <c r="A333" s="55">
        <v>330</v>
      </c>
      <c r="B333" s="55" t="s">
        <v>226</v>
      </c>
      <c r="C333" s="55" t="s">
        <v>209</v>
      </c>
      <c r="D333" s="79" t="s">
        <v>745</v>
      </c>
      <c r="E333" s="58" t="s">
        <v>23</v>
      </c>
      <c r="F333" s="81" t="s">
        <v>131</v>
      </c>
      <c r="J333" s="60" t="s">
        <v>50</v>
      </c>
    </row>
    <row r="334" spans="1:10" x14ac:dyDescent="0.25">
      <c r="A334" s="55">
        <v>331</v>
      </c>
      <c r="B334" s="55" t="s">
        <v>229</v>
      </c>
      <c r="C334" s="55" t="s">
        <v>276</v>
      </c>
      <c r="D334" s="79" t="s">
        <v>746</v>
      </c>
      <c r="E334" s="58" t="s">
        <v>23</v>
      </c>
      <c r="F334" s="81" t="s">
        <v>128</v>
      </c>
      <c r="J334" s="64" t="s">
        <v>54</v>
      </c>
    </row>
    <row r="335" spans="1:10" x14ac:dyDescent="0.25">
      <c r="A335" s="55">
        <v>332</v>
      </c>
      <c r="B335" s="55" t="s">
        <v>232</v>
      </c>
      <c r="C335" s="55" t="s">
        <v>747</v>
      </c>
      <c r="D335" s="79" t="s">
        <v>748</v>
      </c>
      <c r="E335" s="58" t="s">
        <v>23</v>
      </c>
      <c r="F335" s="81" t="s">
        <v>128</v>
      </c>
      <c r="J335" s="60" t="s">
        <v>50</v>
      </c>
    </row>
    <row r="336" spans="1:10" x14ac:dyDescent="0.25">
      <c r="A336" s="55">
        <v>333</v>
      </c>
      <c r="B336" s="55" t="s">
        <v>235</v>
      </c>
      <c r="C336" s="55" t="s">
        <v>249</v>
      </c>
      <c r="D336" s="79" t="s">
        <v>749</v>
      </c>
      <c r="E336" s="58" t="s">
        <v>23</v>
      </c>
      <c r="F336" s="80" t="s">
        <v>129</v>
      </c>
      <c r="J336" s="60" t="s">
        <v>50</v>
      </c>
    </row>
    <row r="337" spans="1:10" x14ac:dyDescent="0.25">
      <c r="A337" s="55">
        <v>334</v>
      </c>
      <c r="B337" s="55" t="s">
        <v>237</v>
      </c>
      <c r="C337" s="55" t="s">
        <v>722</v>
      </c>
      <c r="D337" s="79" t="s">
        <v>750</v>
      </c>
      <c r="E337" s="58" t="s">
        <v>23</v>
      </c>
      <c r="F337" s="81" t="s">
        <v>128</v>
      </c>
      <c r="J337" s="60" t="s">
        <v>50</v>
      </c>
    </row>
    <row r="338" spans="1:10" x14ac:dyDescent="0.25">
      <c r="A338" s="55">
        <v>335</v>
      </c>
      <c r="B338" s="55" t="s">
        <v>240</v>
      </c>
      <c r="C338" s="55" t="s">
        <v>136</v>
      </c>
      <c r="D338" s="79" t="s">
        <v>751</v>
      </c>
      <c r="E338" s="58" t="s">
        <v>23</v>
      </c>
      <c r="F338" s="81" t="s">
        <v>128</v>
      </c>
      <c r="J338" s="64" t="s">
        <v>53</v>
      </c>
    </row>
    <row r="339" spans="1:10" x14ac:dyDescent="0.25">
      <c r="A339" s="55">
        <v>336</v>
      </c>
      <c r="B339" s="55" t="s">
        <v>243</v>
      </c>
      <c r="C339" s="55" t="s">
        <v>421</v>
      </c>
      <c r="D339" s="79" t="s">
        <v>752</v>
      </c>
      <c r="E339" s="58" t="s">
        <v>23</v>
      </c>
      <c r="F339" s="80" t="s">
        <v>129</v>
      </c>
      <c r="J339" s="60" t="s">
        <v>50</v>
      </c>
    </row>
    <row r="340" spans="1:10" x14ac:dyDescent="0.25">
      <c r="A340" s="55">
        <v>337</v>
      </c>
      <c r="B340" s="55" t="s">
        <v>246</v>
      </c>
      <c r="C340" s="55" t="s">
        <v>458</v>
      </c>
      <c r="D340" s="79" t="s">
        <v>753</v>
      </c>
      <c r="E340" s="58" t="s">
        <v>23</v>
      </c>
      <c r="F340" s="81" t="s">
        <v>128</v>
      </c>
      <c r="J340" s="64" t="s">
        <v>52</v>
      </c>
    </row>
    <row r="341" spans="1:10" x14ac:dyDescent="0.25">
      <c r="A341" s="55">
        <v>338</v>
      </c>
      <c r="B341" s="55" t="s">
        <v>251</v>
      </c>
      <c r="C341" s="55" t="s">
        <v>722</v>
      </c>
      <c r="D341" s="79" t="s">
        <v>754</v>
      </c>
      <c r="E341" s="58" t="s">
        <v>23</v>
      </c>
      <c r="F341" s="81" t="s">
        <v>128</v>
      </c>
      <c r="J341" s="60" t="s">
        <v>50</v>
      </c>
    </row>
    <row r="342" spans="1:10" x14ac:dyDescent="0.25">
      <c r="A342" s="55">
        <v>339</v>
      </c>
      <c r="B342" s="55" t="s">
        <v>257</v>
      </c>
      <c r="C342" s="55" t="s">
        <v>162</v>
      </c>
      <c r="D342" s="79" t="s">
        <v>755</v>
      </c>
      <c r="E342" s="58" t="s">
        <v>23</v>
      </c>
      <c r="F342" s="81" t="s">
        <v>128</v>
      </c>
      <c r="J342" s="60" t="s">
        <v>50</v>
      </c>
    </row>
    <row r="343" spans="1:10" x14ac:dyDescent="0.25">
      <c r="A343" s="55">
        <v>340</v>
      </c>
      <c r="B343" s="55" t="s">
        <v>265</v>
      </c>
      <c r="C343" s="55" t="s">
        <v>136</v>
      </c>
      <c r="D343" s="79" t="s">
        <v>756</v>
      </c>
      <c r="E343" s="58" t="s">
        <v>23</v>
      </c>
      <c r="F343" s="80" t="s">
        <v>129</v>
      </c>
      <c r="J343" s="64" t="s">
        <v>53</v>
      </c>
    </row>
    <row r="344" spans="1:10" x14ac:dyDescent="0.25">
      <c r="A344" s="55">
        <v>341</v>
      </c>
      <c r="B344" s="55" t="s">
        <v>271</v>
      </c>
      <c r="C344" s="55" t="s">
        <v>315</v>
      </c>
      <c r="D344" s="79" t="s">
        <v>757</v>
      </c>
      <c r="E344" s="58" t="s">
        <v>23</v>
      </c>
      <c r="F344" s="81" t="s">
        <v>131</v>
      </c>
      <c r="J344" s="60" t="s">
        <v>50</v>
      </c>
    </row>
    <row r="345" spans="1:10" x14ac:dyDescent="0.25">
      <c r="A345" s="55">
        <v>342</v>
      </c>
      <c r="B345" s="55" t="s">
        <v>273</v>
      </c>
      <c r="C345" s="55" t="s">
        <v>136</v>
      </c>
      <c r="D345" s="79" t="s">
        <v>758</v>
      </c>
      <c r="E345" s="58" t="s">
        <v>23</v>
      </c>
      <c r="F345" s="81" t="s">
        <v>127</v>
      </c>
      <c r="J345" s="64" t="s">
        <v>53</v>
      </c>
    </row>
    <row r="346" spans="1:10" x14ac:dyDescent="0.25">
      <c r="A346" s="55">
        <v>343</v>
      </c>
      <c r="B346" s="55" t="s">
        <v>275</v>
      </c>
      <c r="C346" s="55" t="s">
        <v>284</v>
      </c>
      <c r="D346" s="79" t="s">
        <v>759</v>
      </c>
      <c r="E346" s="58" t="s">
        <v>23</v>
      </c>
      <c r="F346" s="81" t="s">
        <v>128</v>
      </c>
      <c r="J346" s="64" t="s">
        <v>53</v>
      </c>
    </row>
    <row r="347" spans="1:10" x14ac:dyDescent="0.25">
      <c r="A347" s="55">
        <v>344</v>
      </c>
      <c r="B347" s="55" t="s">
        <v>280</v>
      </c>
      <c r="C347" s="55" t="s">
        <v>198</v>
      </c>
      <c r="D347" s="79" t="s">
        <v>760</v>
      </c>
      <c r="E347" s="58" t="s">
        <v>23</v>
      </c>
      <c r="F347" s="81" t="s">
        <v>128</v>
      </c>
      <c r="J347" s="64" t="s">
        <v>52</v>
      </c>
    </row>
    <row r="348" spans="1:10" x14ac:dyDescent="0.25">
      <c r="A348" s="55">
        <v>345</v>
      </c>
      <c r="B348" s="55" t="s">
        <v>283</v>
      </c>
      <c r="C348" s="55" t="s">
        <v>139</v>
      </c>
      <c r="D348" s="79" t="s">
        <v>761</v>
      </c>
      <c r="E348" s="58" t="s">
        <v>23</v>
      </c>
      <c r="F348" s="80" t="s">
        <v>129</v>
      </c>
      <c r="J348" s="60" t="s">
        <v>50</v>
      </c>
    </row>
    <row r="349" spans="1:10" x14ac:dyDescent="0.25">
      <c r="A349" s="55">
        <v>346</v>
      </c>
      <c r="B349" s="55" t="s">
        <v>762</v>
      </c>
      <c r="C349" s="55" t="s">
        <v>177</v>
      </c>
      <c r="D349" s="79" t="s">
        <v>763</v>
      </c>
      <c r="E349" s="58" t="s">
        <v>22</v>
      </c>
      <c r="F349" s="81" t="s">
        <v>131</v>
      </c>
      <c r="J349" s="64" t="s">
        <v>53</v>
      </c>
    </row>
    <row r="350" spans="1:10" x14ac:dyDescent="0.25">
      <c r="A350" s="55">
        <v>347</v>
      </c>
      <c r="B350" s="55" t="s">
        <v>291</v>
      </c>
      <c r="C350" s="55" t="s">
        <v>145</v>
      </c>
      <c r="D350" s="79" t="s">
        <v>764</v>
      </c>
      <c r="E350" s="58" t="s">
        <v>23</v>
      </c>
      <c r="F350" s="81" t="s">
        <v>131</v>
      </c>
      <c r="J350" s="60" t="s">
        <v>50</v>
      </c>
    </row>
    <row r="351" spans="1:10" x14ac:dyDescent="0.25">
      <c r="A351" s="55">
        <v>348</v>
      </c>
      <c r="B351" s="55" t="s">
        <v>293</v>
      </c>
      <c r="C351" s="55" t="s">
        <v>765</v>
      </c>
      <c r="D351" s="79" t="s">
        <v>766</v>
      </c>
      <c r="E351" s="58" t="s">
        <v>23</v>
      </c>
      <c r="F351" s="81" t="s">
        <v>131</v>
      </c>
      <c r="J351" s="60" t="s">
        <v>50</v>
      </c>
    </row>
    <row r="352" spans="1:10" x14ac:dyDescent="0.25">
      <c r="A352" s="55">
        <v>349</v>
      </c>
      <c r="B352" s="55" t="s">
        <v>301</v>
      </c>
      <c r="C352" s="55" t="s">
        <v>269</v>
      </c>
      <c r="D352" s="79" t="s">
        <v>767</v>
      </c>
      <c r="E352" s="58" t="s">
        <v>23</v>
      </c>
      <c r="F352" s="81" t="s">
        <v>127</v>
      </c>
      <c r="J352" s="60" t="s">
        <v>50</v>
      </c>
    </row>
    <row r="353" spans="1:10" x14ac:dyDescent="0.25">
      <c r="A353" s="55">
        <v>350</v>
      </c>
      <c r="B353" s="55" t="s">
        <v>304</v>
      </c>
      <c r="C353" s="55" t="s">
        <v>326</v>
      </c>
      <c r="D353" s="79" t="s">
        <v>768</v>
      </c>
      <c r="E353" s="58" t="s">
        <v>23</v>
      </c>
      <c r="F353" s="81" t="s">
        <v>128</v>
      </c>
      <c r="J353" s="60" t="s">
        <v>50</v>
      </c>
    </row>
    <row r="354" spans="1:10" x14ac:dyDescent="0.25">
      <c r="A354" s="55">
        <v>351</v>
      </c>
      <c r="B354" s="55" t="s">
        <v>769</v>
      </c>
      <c r="C354" s="55" t="s">
        <v>343</v>
      </c>
      <c r="D354" s="79" t="s">
        <v>770</v>
      </c>
      <c r="E354" s="58" t="s">
        <v>22</v>
      </c>
      <c r="F354" s="81" t="s">
        <v>131</v>
      </c>
      <c r="J354" s="64" t="s">
        <v>63</v>
      </c>
    </row>
    <row r="355" spans="1:10" x14ac:dyDescent="0.25">
      <c r="A355" s="55">
        <v>352</v>
      </c>
      <c r="B355" s="55" t="s">
        <v>771</v>
      </c>
      <c r="C355" s="55" t="s">
        <v>415</v>
      </c>
      <c r="D355" s="79" t="s">
        <v>772</v>
      </c>
      <c r="E355" s="58" t="s">
        <v>22</v>
      </c>
      <c r="F355" s="80" t="s">
        <v>129</v>
      </c>
      <c r="J355" s="64" t="s">
        <v>50</v>
      </c>
    </row>
    <row r="356" spans="1:10" x14ac:dyDescent="0.25">
      <c r="A356" s="55">
        <v>353</v>
      </c>
      <c r="B356" s="55" t="s">
        <v>307</v>
      </c>
      <c r="C356" s="55" t="s">
        <v>238</v>
      </c>
      <c r="D356" s="79" t="s">
        <v>773</v>
      </c>
      <c r="E356" s="58" t="s">
        <v>23</v>
      </c>
      <c r="F356" s="81" t="s">
        <v>131</v>
      </c>
      <c r="J356" s="60" t="s">
        <v>50</v>
      </c>
    </row>
    <row r="357" spans="1:10" x14ac:dyDescent="0.25">
      <c r="A357" s="55">
        <v>354</v>
      </c>
      <c r="B357" s="55" t="s">
        <v>774</v>
      </c>
      <c r="C357" s="55" t="s">
        <v>198</v>
      </c>
      <c r="D357" s="79" t="s">
        <v>775</v>
      </c>
      <c r="E357" s="58" t="s">
        <v>22</v>
      </c>
      <c r="F357" s="81" t="s">
        <v>131</v>
      </c>
      <c r="J357" s="64" t="s">
        <v>52</v>
      </c>
    </row>
    <row r="358" spans="1:10" x14ac:dyDescent="0.25">
      <c r="A358" s="55">
        <v>355</v>
      </c>
      <c r="B358" s="55" t="s">
        <v>309</v>
      </c>
      <c r="C358" s="55" t="s">
        <v>233</v>
      </c>
      <c r="D358" s="79" t="s">
        <v>776</v>
      </c>
      <c r="E358" s="58" t="s">
        <v>23</v>
      </c>
      <c r="F358" s="80" t="s">
        <v>129</v>
      </c>
      <c r="J358" s="60" t="s">
        <v>50</v>
      </c>
    </row>
    <row r="359" spans="1:10" x14ac:dyDescent="0.25">
      <c r="A359" s="55">
        <v>356</v>
      </c>
      <c r="B359" s="55" t="s">
        <v>314</v>
      </c>
      <c r="C359" s="55" t="s">
        <v>318</v>
      </c>
      <c r="D359" s="79" t="s">
        <v>777</v>
      </c>
      <c r="E359" s="58" t="s">
        <v>23</v>
      </c>
      <c r="F359" s="81" t="s">
        <v>131</v>
      </c>
      <c r="J359" s="60" t="s">
        <v>50</v>
      </c>
    </row>
    <row r="360" spans="1:10" x14ac:dyDescent="0.25">
      <c r="A360" s="55">
        <v>357</v>
      </c>
      <c r="B360" s="55" t="s">
        <v>778</v>
      </c>
      <c r="C360" s="55" t="s">
        <v>201</v>
      </c>
      <c r="D360" s="79" t="s">
        <v>779</v>
      </c>
      <c r="E360" s="58" t="s">
        <v>22</v>
      </c>
      <c r="F360" s="80" t="s">
        <v>129</v>
      </c>
      <c r="J360" s="64" t="s">
        <v>52</v>
      </c>
    </row>
    <row r="361" spans="1:10" x14ac:dyDescent="0.25">
      <c r="A361" s="55">
        <v>358</v>
      </c>
      <c r="B361" s="55" t="s">
        <v>320</v>
      </c>
      <c r="C361" s="55" t="s">
        <v>212</v>
      </c>
      <c r="D361" s="79" t="s">
        <v>780</v>
      </c>
      <c r="E361" s="58" t="s">
        <v>23</v>
      </c>
      <c r="F361" s="81" t="s">
        <v>128</v>
      </c>
      <c r="J361" s="60" t="s">
        <v>50</v>
      </c>
    </row>
    <row r="362" spans="1:10" x14ac:dyDescent="0.25">
      <c r="A362" s="55">
        <v>359</v>
      </c>
      <c r="B362" s="55" t="s">
        <v>323</v>
      </c>
      <c r="C362" s="55" t="s">
        <v>520</v>
      </c>
      <c r="D362" s="79" t="s">
        <v>781</v>
      </c>
      <c r="E362" s="58" t="s">
        <v>23</v>
      </c>
      <c r="F362" s="81" t="s">
        <v>128</v>
      </c>
      <c r="J362" s="60" t="s">
        <v>50</v>
      </c>
    </row>
    <row r="363" spans="1:10" x14ac:dyDescent="0.25">
      <c r="A363" s="55">
        <v>360</v>
      </c>
      <c r="B363" s="55" t="s">
        <v>325</v>
      </c>
      <c r="C363" s="55" t="s">
        <v>281</v>
      </c>
      <c r="D363" s="79" t="s">
        <v>782</v>
      </c>
      <c r="E363" s="58" t="s">
        <v>23</v>
      </c>
      <c r="F363" s="81" t="s">
        <v>128</v>
      </c>
      <c r="J363" s="60" t="s">
        <v>50</v>
      </c>
    </row>
    <row r="364" spans="1:10" x14ac:dyDescent="0.25">
      <c r="A364" s="55">
        <v>361</v>
      </c>
      <c r="B364" s="55" t="s">
        <v>783</v>
      </c>
      <c r="C364" s="55" t="s">
        <v>302</v>
      </c>
      <c r="D364" s="79" t="s">
        <v>784</v>
      </c>
      <c r="E364" s="58" t="s">
        <v>22</v>
      </c>
      <c r="F364" s="81" t="s">
        <v>131</v>
      </c>
      <c r="J364" s="60" t="s">
        <v>50</v>
      </c>
    </row>
    <row r="365" spans="1:10" x14ac:dyDescent="0.25">
      <c r="A365" s="55">
        <v>362</v>
      </c>
      <c r="B365" s="55" t="s">
        <v>352</v>
      </c>
      <c r="C365" s="55" t="s">
        <v>241</v>
      </c>
      <c r="D365" s="79" t="s">
        <v>785</v>
      </c>
      <c r="E365" s="58" t="s">
        <v>22</v>
      </c>
      <c r="F365" s="81" t="s">
        <v>131</v>
      </c>
      <c r="J365" s="60" t="s">
        <v>50</v>
      </c>
    </row>
    <row r="366" spans="1:10" x14ac:dyDescent="0.25">
      <c r="A366" s="55">
        <v>363</v>
      </c>
      <c r="B366" s="55" t="s">
        <v>328</v>
      </c>
      <c r="C366" s="55" t="s">
        <v>227</v>
      </c>
      <c r="D366" s="79" t="s">
        <v>786</v>
      </c>
      <c r="E366" s="58" t="s">
        <v>23</v>
      </c>
      <c r="F366" s="80" t="s">
        <v>129</v>
      </c>
      <c r="J366" s="64" t="s">
        <v>52</v>
      </c>
    </row>
    <row r="367" spans="1:10" x14ac:dyDescent="0.25">
      <c r="A367" s="55">
        <v>364</v>
      </c>
      <c r="B367" s="55" t="s">
        <v>330</v>
      </c>
      <c r="C367" s="55" t="s">
        <v>638</v>
      </c>
      <c r="D367" s="79" t="s">
        <v>787</v>
      </c>
      <c r="E367" s="58" t="s">
        <v>23</v>
      </c>
      <c r="F367" s="81" t="s">
        <v>128</v>
      </c>
      <c r="J367" s="64" t="s">
        <v>52</v>
      </c>
    </row>
    <row r="368" spans="1:10" x14ac:dyDescent="0.25">
      <c r="A368" s="55">
        <v>365</v>
      </c>
      <c r="B368" s="55" t="s">
        <v>788</v>
      </c>
      <c r="C368" s="55" t="s">
        <v>233</v>
      </c>
      <c r="D368" s="79" t="s">
        <v>789</v>
      </c>
      <c r="E368" s="58" t="s">
        <v>22</v>
      </c>
      <c r="F368" s="81" t="s">
        <v>127</v>
      </c>
      <c r="J368" s="64" t="s">
        <v>53</v>
      </c>
    </row>
    <row r="369" spans="1:10" x14ac:dyDescent="0.25">
      <c r="A369" s="55">
        <v>366</v>
      </c>
      <c r="B369" s="55" t="s">
        <v>333</v>
      </c>
      <c r="C369" s="55" t="s">
        <v>276</v>
      </c>
      <c r="D369" s="79" t="s">
        <v>790</v>
      </c>
      <c r="E369" s="58" t="s">
        <v>23</v>
      </c>
      <c r="F369" s="81" t="s">
        <v>131</v>
      </c>
      <c r="J369" s="64" t="s">
        <v>54</v>
      </c>
    </row>
    <row r="370" spans="1:10" x14ac:dyDescent="0.25">
      <c r="A370" s="55">
        <v>367</v>
      </c>
      <c r="B370" s="55" t="s">
        <v>791</v>
      </c>
      <c r="C370" s="55" t="s">
        <v>289</v>
      </c>
      <c r="D370" s="79" t="s">
        <v>792</v>
      </c>
      <c r="E370" s="58" t="s">
        <v>22</v>
      </c>
      <c r="F370" s="81" t="s">
        <v>131</v>
      </c>
      <c r="J370" s="60" t="s">
        <v>50</v>
      </c>
    </row>
    <row r="371" spans="1:10" x14ac:dyDescent="0.25">
      <c r="A371" s="55">
        <v>368</v>
      </c>
      <c r="B371" s="55" t="s">
        <v>793</v>
      </c>
      <c r="C371" s="55" t="s">
        <v>162</v>
      </c>
      <c r="D371" s="79" t="s">
        <v>794</v>
      </c>
      <c r="E371" s="58" t="s">
        <v>22</v>
      </c>
      <c r="F371" s="81" t="s">
        <v>128</v>
      </c>
      <c r="J371" s="60" t="s">
        <v>50</v>
      </c>
    </row>
    <row r="372" spans="1:10" x14ac:dyDescent="0.25">
      <c r="A372" s="55">
        <v>369</v>
      </c>
      <c r="B372" s="55" t="s">
        <v>335</v>
      </c>
      <c r="C372" s="55" t="s">
        <v>645</v>
      </c>
      <c r="D372" s="79" t="s">
        <v>795</v>
      </c>
      <c r="E372" s="58" t="s">
        <v>23</v>
      </c>
      <c r="F372" s="80" t="s">
        <v>129</v>
      </c>
      <c r="J372" s="60" t="s">
        <v>50</v>
      </c>
    </row>
    <row r="373" spans="1:10" x14ac:dyDescent="0.25">
      <c r="A373" s="55">
        <v>370</v>
      </c>
      <c r="B373" s="55" t="s">
        <v>340</v>
      </c>
      <c r="C373" s="55" t="s">
        <v>269</v>
      </c>
      <c r="D373" s="79" t="s">
        <v>796</v>
      </c>
      <c r="E373" s="58" t="s">
        <v>23</v>
      </c>
      <c r="F373" s="80" t="s">
        <v>129</v>
      </c>
      <c r="J373" s="60" t="s">
        <v>50</v>
      </c>
    </row>
    <row r="374" spans="1:10" x14ac:dyDescent="0.25">
      <c r="A374" s="55">
        <v>371</v>
      </c>
      <c r="B374" s="55" t="s">
        <v>342</v>
      </c>
      <c r="C374" s="55" t="s">
        <v>233</v>
      </c>
      <c r="D374" s="79" t="s">
        <v>797</v>
      </c>
      <c r="E374" s="58" t="s">
        <v>23</v>
      </c>
      <c r="F374" s="81" t="s">
        <v>128</v>
      </c>
      <c r="J374" s="60" t="s">
        <v>50</v>
      </c>
    </row>
    <row r="375" spans="1:10" x14ac:dyDescent="0.25">
      <c r="A375" s="55">
        <v>372</v>
      </c>
      <c r="B375" s="55" t="s">
        <v>345</v>
      </c>
      <c r="C375" s="55" t="s">
        <v>591</v>
      </c>
      <c r="D375" s="79" t="s">
        <v>798</v>
      </c>
      <c r="E375" s="58" t="s">
        <v>23</v>
      </c>
      <c r="F375" s="81" t="s">
        <v>127</v>
      </c>
      <c r="J375" s="60" t="s">
        <v>50</v>
      </c>
    </row>
    <row r="376" spans="1:10" x14ac:dyDescent="0.25">
      <c r="A376" s="55">
        <v>373</v>
      </c>
      <c r="B376" s="55" t="s">
        <v>347</v>
      </c>
      <c r="C376" s="55" t="s">
        <v>174</v>
      </c>
      <c r="D376" s="79" t="s">
        <v>799</v>
      </c>
      <c r="E376" s="58" t="s">
        <v>23</v>
      </c>
      <c r="F376" s="81" t="s">
        <v>128</v>
      </c>
      <c r="J376" s="64" t="s">
        <v>54</v>
      </c>
    </row>
    <row r="377" spans="1:10" x14ac:dyDescent="0.25">
      <c r="A377" s="55">
        <v>374</v>
      </c>
      <c r="B377" s="55" t="s">
        <v>354</v>
      </c>
      <c r="C377" s="55" t="s">
        <v>233</v>
      </c>
      <c r="D377" s="79" t="s">
        <v>800</v>
      </c>
      <c r="E377" s="58" t="s">
        <v>23</v>
      </c>
      <c r="F377" s="80" t="s">
        <v>129</v>
      </c>
      <c r="J377" s="60" t="s">
        <v>50</v>
      </c>
    </row>
    <row r="378" spans="1:10" x14ac:dyDescent="0.25">
      <c r="A378" s="55">
        <v>375</v>
      </c>
      <c r="B378" s="55" t="s">
        <v>356</v>
      </c>
      <c r="C378" s="55" t="s">
        <v>244</v>
      </c>
      <c r="D378" s="79" t="s">
        <v>801</v>
      </c>
      <c r="E378" s="58" t="s">
        <v>23</v>
      </c>
      <c r="F378" s="81" t="s">
        <v>131</v>
      </c>
      <c r="J378" s="64" t="s">
        <v>54</v>
      </c>
    </row>
    <row r="379" spans="1:10" x14ac:dyDescent="0.25">
      <c r="A379" s="55">
        <v>376</v>
      </c>
      <c r="B379" s="55" t="s">
        <v>363</v>
      </c>
      <c r="C379" s="55" t="s">
        <v>326</v>
      </c>
      <c r="D379" s="79" t="s">
        <v>802</v>
      </c>
      <c r="E379" s="58" t="s">
        <v>23</v>
      </c>
      <c r="F379" s="81" t="s">
        <v>128</v>
      </c>
      <c r="J379" s="60" t="s">
        <v>50</v>
      </c>
    </row>
    <row r="380" spans="1:10" x14ac:dyDescent="0.25">
      <c r="A380" s="55">
        <v>377</v>
      </c>
      <c r="B380" s="55" t="s">
        <v>366</v>
      </c>
      <c r="C380" s="55" t="s">
        <v>159</v>
      </c>
      <c r="D380" s="79" t="s">
        <v>803</v>
      </c>
      <c r="E380" s="58" t="s">
        <v>23</v>
      </c>
      <c r="F380" s="81" t="s">
        <v>128</v>
      </c>
      <c r="J380" s="60" t="s">
        <v>50</v>
      </c>
    </row>
    <row r="381" spans="1:10" x14ac:dyDescent="0.25">
      <c r="A381" s="55">
        <v>378</v>
      </c>
      <c r="B381" s="55" t="s">
        <v>804</v>
      </c>
      <c r="C381" s="55" t="s">
        <v>315</v>
      </c>
      <c r="D381" s="79" t="s">
        <v>805</v>
      </c>
      <c r="E381" s="58" t="s">
        <v>22</v>
      </c>
      <c r="F381" s="81" t="s">
        <v>128</v>
      </c>
      <c r="J381" s="60" t="s">
        <v>50</v>
      </c>
    </row>
    <row r="382" spans="1:10" x14ac:dyDescent="0.25">
      <c r="A382" s="55">
        <v>379</v>
      </c>
      <c r="B382" s="55" t="s">
        <v>806</v>
      </c>
      <c r="C382" s="55" t="s">
        <v>501</v>
      </c>
      <c r="D382" s="79" t="s">
        <v>807</v>
      </c>
      <c r="E382" s="58" t="s">
        <v>22</v>
      </c>
      <c r="F382" s="81" t="s">
        <v>128</v>
      </c>
      <c r="J382" s="60" t="s">
        <v>50</v>
      </c>
    </row>
    <row r="383" spans="1:10" x14ac:dyDescent="0.25">
      <c r="A383" s="55">
        <v>380</v>
      </c>
      <c r="B383" s="55" t="s">
        <v>368</v>
      </c>
      <c r="C383" s="55" t="s">
        <v>276</v>
      </c>
      <c r="D383" s="79" t="s">
        <v>808</v>
      </c>
      <c r="E383" s="58" t="s">
        <v>23</v>
      </c>
      <c r="F383" s="81" t="s">
        <v>127</v>
      </c>
      <c r="J383" s="64" t="s">
        <v>54</v>
      </c>
    </row>
    <row r="384" spans="1:10" x14ac:dyDescent="0.25">
      <c r="A384" s="55">
        <v>381</v>
      </c>
      <c r="B384" s="55" t="s">
        <v>370</v>
      </c>
      <c r="C384" s="55" t="s">
        <v>535</v>
      </c>
      <c r="D384" s="79" t="s">
        <v>809</v>
      </c>
      <c r="E384" s="58" t="s">
        <v>23</v>
      </c>
      <c r="F384" s="81" t="s">
        <v>131</v>
      </c>
      <c r="J384" s="60" t="s">
        <v>50</v>
      </c>
    </row>
    <row r="385" spans="1:10" x14ac:dyDescent="0.25">
      <c r="A385" s="55">
        <v>382</v>
      </c>
      <c r="B385" s="55" t="s">
        <v>372</v>
      </c>
      <c r="C385" s="55" t="s">
        <v>145</v>
      </c>
      <c r="D385" s="79" t="s">
        <v>810</v>
      </c>
      <c r="E385" s="58" t="s">
        <v>23</v>
      </c>
      <c r="F385" s="81" t="s">
        <v>128</v>
      </c>
      <c r="J385" s="60" t="s">
        <v>50</v>
      </c>
    </row>
    <row r="386" spans="1:10" x14ac:dyDescent="0.25">
      <c r="A386" s="55">
        <v>383</v>
      </c>
      <c r="B386" s="55" t="s">
        <v>377</v>
      </c>
      <c r="C386" s="55" t="s">
        <v>174</v>
      </c>
      <c r="D386" s="79" t="s">
        <v>811</v>
      </c>
      <c r="E386" s="58" t="s">
        <v>23</v>
      </c>
      <c r="F386" s="81" t="s">
        <v>131</v>
      </c>
      <c r="J386" s="64" t="s">
        <v>54</v>
      </c>
    </row>
    <row r="387" spans="1:10" x14ac:dyDescent="0.25">
      <c r="A387" s="55">
        <v>384</v>
      </c>
      <c r="B387" s="55" t="s">
        <v>379</v>
      </c>
      <c r="C387" s="55" t="s">
        <v>364</v>
      </c>
      <c r="D387" s="79" t="s">
        <v>812</v>
      </c>
      <c r="E387" s="58" t="s">
        <v>23</v>
      </c>
      <c r="F387" s="81" t="s">
        <v>131</v>
      </c>
      <c r="J387" s="60" t="s">
        <v>50</v>
      </c>
    </row>
    <row r="388" spans="1:10" x14ac:dyDescent="0.25">
      <c r="A388" s="55">
        <v>385</v>
      </c>
      <c r="B388" s="55" t="s">
        <v>381</v>
      </c>
      <c r="C388" s="55" t="s">
        <v>461</v>
      </c>
      <c r="D388" s="79" t="s">
        <v>813</v>
      </c>
      <c r="E388" s="58" t="s">
        <v>23</v>
      </c>
      <c r="F388" s="80" t="s">
        <v>129</v>
      </c>
      <c r="J388" s="64" t="s">
        <v>54</v>
      </c>
    </row>
    <row r="389" spans="1:10" x14ac:dyDescent="0.25">
      <c r="A389" s="55">
        <v>386</v>
      </c>
      <c r="B389" s="55" t="s">
        <v>383</v>
      </c>
      <c r="C389" s="55" t="s">
        <v>357</v>
      </c>
      <c r="D389" s="79" t="s">
        <v>814</v>
      </c>
      <c r="E389" s="58" t="s">
        <v>23</v>
      </c>
      <c r="F389" s="81" t="s">
        <v>128</v>
      </c>
      <c r="J389" s="60" t="s">
        <v>50</v>
      </c>
    </row>
    <row r="390" spans="1:10" x14ac:dyDescent="0.25">
      <c r="A390" s="55">
        <v>387</v>
      </c>
      <c r="B390" s="55" t="s">
        <v>385</v>
      </c>
      <c r="C390" s="55" t="s">
        <v>364</v>
      </c>
      <c r="D390" s="79" t="s">
        <v>815</v>
      </c>
      <c r="E390" s="58" t="s">
        <v>23</v>
      </c>
      <c r="F390" s="81" t="s">
        <v>127</v>
      </c>
      <c r="J390" s="60" t="s">
        <v>50</v>
      </c>
    </row>
    <row r="391" spans="1:10" x14ac:dyDescent="0.25">
      <c r="A391" s="55">
        <v>388</v>
      </c>
      <c r="B391" s="55" t="s">
        <v>390</v>
      </c>
      <c r="C391" s="55" t="s">
        <v>601</v>
      </c>
      <c r="D391" s="79" t="s">
        <v>816</v>
      </c>
      <c r="E391" s="58" t="s">
        <v>23</v>
      </c>
      <c r="F391" s="80" t="s">
        <v>129</v>
      </c>
      <c r="J391" s="60" t="s">
        <v>50</v>
      </c>
    </row>
    <row r="392" spans="1:10" x14ac:dyDescent="0.25">
      <c r="A392" s="55">
        <v>389</v>
      </c>
      <c r="B392" s="55" t="s">
        <v>396</v>
      </c>
      <c r="C392" s="55" t="s">
        <v>326</v>
      </c>
      <c r="D392" s="79" t="s">
        <v>817</v>
      </c>
      <c r="E392" s="58" t="s">
        <v>23</v>
      </c>
      <c r="F392" s="81" t="s">
        <v>130</v>
      </c>
      <c r="J392" s="64" t="s">
        <v>50</v>
      </c>
    </row>
    <row r="393" spans="1:10" x14ac:dyDescent="0.25">
      <c r="A393" s="55">
        <v>390</v>
      </c>
      <c r="B393" s="55" t="s">
        <v>399</v>
      </c>
      <c r="C393" s="55" t="s">
        <v>818</v>
      </c>
      <c r="D393" s="79" t="s">
        <v>819</v>
      </c>
      <c r="E393" s="58" t="s">
        <v>23</v>
      </c>
      <c r="F393" s="81" t="s">
        <v>128</v>
      </c>
      <c r="J393" s="64" t="s">
        <v>54</v>
      </c>
    </row>
    <row r="394" spans="1:10" x14ac:dyDescent="0.25">
      <c r="A394" s="55">
        <v>391</v>
      </c>
      <c r="B394" s="55" t="s">
        <v>401</v>
      </c>
      <c r="C394" s="55" t="s">
        <v>183</v>
      </c>
      <c r="D394" s="79" t="s">
        <v>820</v>
      </c>
      <c r="E394" s="58" t="s">
        <v>23</v>
      </c>
      <c r="F394" s="81" t="s">
        <v>130</v>
      </c>
      <c r="J394" s="64" t="s">
        <v>50</v>
      </c>
    </row>
    <row r="395" spans="1:10" x14ac:dyDescent="0.25">
      <c r="A395" s="55">
        <v>392</v>
      </c>
      <c r="B395" s="55" t="s">
        <v>403</v>
      </c>
      <c r="C395" s="55" t="s">
        <v>466</v>
      </c>
      <c r="D395" s="79" t="s">
        <v>821</v>
      </c>
      <c r="E395" s="58" t="s">
        <v>23</v>
      </c>
      <c r="F395" s="81" t="s">
        <v>128</v>
      </c>
      <c r="J395" s="60" t="s">
        <v>50</v>
      </c>
    </row>
    <row r="396" spans="1:10" x14ac:dyDescent="0.25">
      <c r="A396" s="55">
        <v>393</v>
      </c>
      <c r="B396" s="55" t="s">
        <v>405</v>
      </c>
      <c r="C396" s="55" t="s">
        <v>296</v>
      </c>
      <c r="D396" s="79" t="s">
        <v>822</v>
      </c>
      <c r="E396" s="58" t="s">
        <v>23</v>
      </c>
      <c r="F396" s="80" t="s">
        <v>129</v>
      </c>
      <c r="J396" s="64" t="s">
        <v>54</v>
      </c>
    </row>
    <row r="397" spans="1:10" x14ac:dyDescent="0.25">
      <c r="A397" s="55">
        <v>394</v>
      </c>
      <c r="B397" s="55" t="s">
        <v>412</v>
      </c>
      <c r="C397" s="55" t="s">
        <v>547</v>
      </c>
      <c r="D397" s="79" t="s">
        <v>823</v>
      </c>
      <c r="E397" s="58" t="s">
        <v>23</v>
      </c>
      <c r="F397" s="81" t="s">
        <v>130</v>
      </c>
      <c r="J397" s="64" t="s">
        <v>50</v>
      </c>
    </row>
    <row r="398" spans="1:10" x14ac:dyDescent="0.25">
      <c r="A398" s="55">
        <v>395</v>
      </c>
      <c r="B398" s="55" t="s">
        <v>420</v>
      </c>
      <c r="C398" s="55" t="s">
        <v>168</v>
      </c>
      <c r="D398" s="79" t="s">
        <v>824</v>
      </c>
      <c r="E398" s="58" t="s">
        <v>23</v>
      </c>
      <c r="F398" s="81" t="s">
        <v>128</v>
      </c>
      <c r="J398" s="60" t="s">
        <v>50</v>
      </c>
    </row>
    <row r="399" spans="1:10" x14ac:dyDescent="0.25">
      <c r="A399" s="55">
        <v>396</v>
      </c>
      <c r="B399" s="55" t="s">
        <v>825</v>
      </c>
      <c r="C399" s="55" t="s">
        <v>486</v>
      </c>
      <c r="D399" s="79" t="s">
        <v>826</v>
      </c>
      <c r="E399" s="58" t="s">
        <v>22</v>
      </c>
      <c r="F399" s="81" t="s">
        <v>131</v>
      </c>
      <c r="J399" s="60" t="s">
        <v>50</v>
      </c>
    </row>
    <row r="400" spans="1:10" x14ac:dyDescent="0.25">
      <c r="A400" s="55">
        <v>397</v>
      </c>
      <c r="B400" s="55" t="s">
        <v>426</v>
      </c>
      <c r="C400" s="55" t="s">
        <v>266</v>
      </c>
      <c r="D400" s="79" t="s">
        <v>827</v>
      </c>
      <c r="E400" s="58" t="s">
        <v>23</v>
      </c>
      <c r="F400" s="81" t="s">
        <v>128</v>
      </c>
      <c r="J400" s="60" t="s">
        <v>50</v>
      </c>
    </row>
    <row r="401" spans="1:10" x14ac:dyDescent="0.25">
      <c r="A401" s="55">
        <v>398</v>
      </c>
      <c r="B401" s="55" t="s">
        <v>428</v>
      </c>
      <c r="C401" s="55" t="s">
        <v>556</v>
      </c>
      <c r="D401" s="79" t="s">
        <v>828</v>
      </c>
      <c r="E401" s="58" t="s">
        <v>23</v>
      </c>
      <c r="F401" s="80" t="s">
        <v>129</v>
      </c>
      <c r="J401" s="60" t="s">
        <v>50</v>
      </c>
    </row>
    <row r="402" spans="1:10" x14ac:dyDescent="0.25">
      <c r="A402" s="55">
        <v>399</v>
      </c>
      <c r="B402" s="55" t="s">
        <v>829</v>
      </c>
      <c r="C402" s="55" t="s">
        <v>486</v>
      </c>
      <c r="D402" s="79" t="s">
        <v>830</v>
      </c>
      <c r="E402" s="58" t="s">
        <v>22</v>
      </c>
      <c r="F402" s="80" t="s">
        <v>129</v>
      </c>
      <c r="J402" s="64" t="s">
        <v>50</v>
      </c>
    </row>
    <row r="403" spans="1:10" x14ac:dyDescent="0.25">
      <c r="A403" s="55">
        <v>400</v>
      </c>
      <c r="B403" s="55" t="s">
        <v>831</v>
      </c>
      <c r="C403" s="55" t="s">
        <v>601</v>
      </c>
      <c r="D403" s="79" t="s">
        <v>832</v>
      </c>
      <c r="E403" s="58" t="s">
        <v>22</v>
      </c>
      <c r="F403" s="80" t="s">
        <v>129</v>
      </c>
      <c r="J403" s="64" t="s">
        <v>50</v>
      </c>
    </row>
    <row r="404" spans="1:10" x14ac:dyDescent="0.25">
      <c r="A404" s="55">
        <v>401</v>
      </c>
      <c r="B404" s="55" t="s">
        <v>433</v>
      </c>
      <c r="C404" s="55" t="s">
        <v>302</v>
      </c>
      <c r="D404" s="79" t="s">
        <v>833</v>
      </c>
      <c r="E404" s="58" t="s">
        <v>23</v>
      </c>
      <c r="F404" s="80" t="s">
        <v>129</v>
      </c>
      <c r="J404" s="60" t="s">
        <v>50</v>
      </c>
    </row>
    <row r="405" spans="1:10" x14ac:dyDescent="0.25">
      <c r="A405" s="55">
        <v>402</v>
      </c>
      <c r="B405" s="55" t="s">
        <v>435</v>
      </c>
      <c r="C405" s="55" t="s">
        <v>212</v>
      </c>
      <c r="D405" s="79" t="s">
        <v>834</v>
      </c>
      <c r="E405" s="58" t="s">
        <v>23</v>
      </c>
      <c r="F405" s="81" t="s">
        <v>127</v>
      </c>
      <c r="J405" s="60" t="s">
        <v>50</v>
      </c>
    </row>
    <row r="406" spans="1:10" x14ac:dyDescent="0.25">
      <c r="A406" s="55">
        <v>403</v>
      </c>
      <c r="B406" s="55" t="s">
        <v>835</v>
      </c>
      <c r="C406" s="55" t="s">
        <v>418</v>
      </c>
      <c r="D406" s="79" t="s">
        <v>836</v>
      </c>
      <c r="E406" s="58" t="s">
        <v>22</v>
      </c>
      <c r="F406" s="81" t="s">
        <v>128</v>
      </c>
      <c r="J406" s="60" t="s">
        <v>50</v>
      </c>
    </row>
    <row r="407" spans="1:10" x14ac:dyDescent="0.25">
      <c r="A407" s="55">
        <v>404</v>
      </c>
      <c r="B407" s="55" t="s">
        <v>437</v>
      </c>
      <c r="C407" s="55" t="s">
        <v>258</v>
      </c>
      <c r="D407" s="79" t="s">
        <v>837</v>
      </c>
      <c r="E407" s="58" t="s">
        <v>23</v>
      </c>
      <c r="F407" s="81" t="s">
        <v>130</v>
      </c>
      <c r="J407" s="64" t="s">
        <v>50</v>
      </c>
    </row>
    <row r="408" spans="1:10" x14ac:dyDescent="0.25">
      <c r="A408" s="55">
        <v>405</v>
      </c>
      <c r="B408" s="55" t="s">
        <v>439</v>
      </c>
      <c r="C408" s="55" t="s">
        <v>535</v>
      </c>
      <c r="D408" s="79" t="s">
        <v>838</v>
      </c>
      <c r="E408" s="58" t="s">
        <v>23</v>
      </c>
      <c r="F408" s="81" t="s">
        <v>127</v>
      </c>
      <c r="J408" s="64" t="s">
        <v>53</v>
      </c>
    </row>
    <row r="409" spans="1:10" x14ac:dyDescent="0.25">
      <c r="A409" s="55">
        <v>406</v>
      </c>
      <c r="B409" s="55" t="s">
        <v>442</v>
      </c>
      <c r="C409" s="55" t="s">
        <v>252</v>
      </c>
      <c r="D409" s="79" t="s">
        <v>839</v>
      </c>
      <c r="E409" s="58" t="s">
        <v>23</v>
      </c>
      <c r="F409" s="81" t="s">
        <v>130</v>
      </c>
      <c r="J409" s="64" t="s">
        <v>52</v>
      </c>
    </row>
    <row r="410" spans="1:10" x14ac:dyDescent="0.25">
      <c r="A410" s="55">
        <v>407</v>
      </c>
      <c r="B410" s="55" t="s">
        <v>444</v>
      </c>
      <c r="C410" s="55" t="s">
        <v>238</v>
      </c>
      <c r="D410" s="79" t="s">
        <v>840</v>
      </c>
      <c r="E410" s="58" t="s">
        <v>23</v>
      </c>
      <c r="F410" s="81" t="s">
        <v>128</v>
      </c>
      <c r="J410" s="60" t="s">
        <v>50</v>
      </c>
    </row>
    <row r="411" spans="1:10" x14ac:dyDescent="0.25">
      <c r="A411" s="55">
        <v>408</v>
      </c>
      <c r="B411" s="55" t="s">
        <v>446</v>
      </c>
      <c r="C411" s="55" t="s">
        <v>244</v>
      </c>
      <c r="D411" s="79" t="s">
        <v>841</v>
      </c>
      <c r="E411" s="58" t="s">
        <v>23</v>
      </c>
      <c r="F411" s="81" t="s">
        <v>131</v>
      </c>
      <c r="J411" s="64" t="s">
        <v>54</v>
      </c>
    </row>
    <row r="412" spans="1:10" x14ac:dyDescent="0.25">
      <c r="A412" s="55">
        <v>409</v>
      </c>
      <c r="B412" s="55" t="s">
        <v>589</v>
      </c>
      <c r="C412" s="55" t="s">
        <v>717</v>
      </c>
      <c r="D412" s="79" t="s">
        <v>842</v>
      </c>
      <c r="E412" s="58" t="s">
        <v>22</v>
      </c>
      <c r="F412" s="81" t="s">
        <v>127</v>
      </c>
      <c r="J412" s="64" t="s">
        <v>53</v>
      </c>
    </row>
    <row r="413" spans="1:10" x14ac:dyDescent="0.25">
      <c r="A413" s="55">
        <v>410</v>
      </c>
      <c r="B413" s="55" t="s">
        <v>448</v>
      </c>
      <c r="C413" s="55" t="s">
        <v>461</v>
      </c>
      <c r="D413" s="79" t="s">
        <v>843</v>
      </c>
      <c r="E413" s="58" t="s">
        <v>23</v>
      </c>
      <c r="F413" s="81" t="s">
        <v>127</v>
      </c>
      <c r="J413" s="64" t="s">
        <v>54</v>
      </c>
    </row>
    <row r="414" spans="1:10" x14ac:dyDescent="0.25">
      <c r="A414" s="55">
        <v>411</v>
      </c>
      <c r="B414" s="55" t="s">
        <v>450</v>
      </c>
      <c r="C414" s="55" t="s">
        <v>299</v>
      </c>
      <c r="D414" s="79" t="s">
        <v>844</v>
      </c>
      <c r="E414" s="58" t="s">
        <v>23</v>
      </c>
      <c r="F414" s="81" t="s">
        <v>128</v>
      </c>
      <c r="J414" s="60" t="s">
        <v>50</v>
      </c>
    </row>
    <row r="415" spans="1:10" x14ac:dyDescent="0.25">
      <c r="A415" s="55">
        <v>412</v>
      </c>
      <c r="B415" s="55" t="s">
        <v>457</v>
      </c>
      <c r="C415" s="55" t="s">
        <v>429</v>
      </c>
      <c r="D415" s="79" t="s">
        <v>845</v>
      </c>
      <c r="E415" s="58" t="s">
        <v>23</v>
      </c>
      <c r="F415" s="81" t="s">
        <v>131</v>
      </c>
      <c r="J415" s="64" t="s">
        <v>63</v>
      </c>
    </row>
    <row r="416" spans="1:10" x14ac:dyDescent="0.25">
      <c r="A416" s="55">
        <v>413</v>
      </c>
      <c r="B416" s="55" t="s">
        <v>465</v>
      </c>
      <c r="C416" s="55" t="s">
        <v>162</v>
      </c>
      <c r="D416" s="79" t="s">
        <v>846</v>
      </c>
      <c r="E416" s="58" t="s">
        <v>23</v>
      </c>
      <c r="F416" s="81" t="s">
        <v>128</v>
      </c>
      <c r="J416" s="60" t="s">
        <v>50</v>
      </c>
    </row>
    <row r="417" spans="1:10" x14ac:dyDescent="0.25">
      <c r="A417" s="55">
        <v>414</v>
      </c>
      <c r="B417" s="55" t="s">
        <v>847</v>
      </c>
      <c r="C417" s="55" t="s">
        <v>558</v>
      </c>
      <c r="D417" s="79" t="s">
        <v>848</v>
      </c>
      <c r="E417" s="58" t="s">
        <v>22</v>
      </c>
      <c r="F417" s="80" t="s">
        <v>129</v>
      </c>
      <c r="J417" s="64" t="s">
        <v>54</v>
      </c>
    </row>
    <row r="418" spans="1:10" x14ac:dyDescent="0.25">
      <c r="A418" s="55">
        <v>415</v>
      </c>
      <c r="B418" s="55" t="s">
        <v>468</v>
      </c>
      <c r="C418" s="55" t="s">
        <v>269</v>
      </c>
      <c r="D418" s="79" t="s">
        <v>849</v>
      </c>
      <c r="E418" s="58" t="s">
        <v>23</v>
      </c>
      <c r="F418" s="81" t="s">
        <v>128</v>
      </c>
      <c r="J418" s="60" t="s">
        <v>50</v>
      </c>
    </row>
    <row r="419" spans="1:10" x14ac:dyDescent="0.25">
      <c r="A419" s="55">
        <v>416</v>
      </c>
      <c r="B419" s="55" t="s">
        <v>471</v>
      </c>
      <c r="C419" s="55" t="s">
        <v>233</v>
      </c>
      <c r="D419" s="79" t="s">
        <v>850</v>
      </c>
      <c r="E419" s="58" t="s">
        <v>23</v>
      </c>
      <c r="F419" s="81" t="s">
        <v>128</v>
      </c>
      <c r="J419" s="60" t="s">
        <v>50</v>
      </c>
    </row>
    <row r="420" spans="1:10" x14ac:dyDescent="0.25">
      <c r="A420" s="55">
        <v>417</v>
      </c>
      <c r="B420" s="55" t="s">
        <v>473</v>
      </c>
      <c r="C420" s="55" t="s">
        <v>209</v>
      </c>
      <c r="D420" s="79" t="s">
        <v>851</v>
      </c>
      <c r="E420" s="58" t="s">
        <v>23</v>
      </c>
      <c r="F420" s="81" t="s">
        <v>128</v>
      </c>
      <c r="J420" s="60" t="s">
        <v>50</v>
      </c>
    </row>
    <row r="421" spans="1:10" x14ac:dyDescent="0.25">
      <c r="A421" s="55">
        <v>418</v>
      </c>
      <c r="B421" s="55" t="s">
        <v>852</v>
      </c>
      <c r="C421" s="55" t="s">
        <v>318</v>
      </c>
      <c r="D421" s="79" t="s">
        <v>853</v>
      </c>
      <c r="E421" s="58" t="s">
        <v>22</v>
      </c>
      <c r="F421" s="81" t="s">
        <v>131</v>
      </c>
      <c r="J421" s="60" t="s">
        <v>50</v>
      </c>
    </row>
    <row r="422" spans="1:10" x14ac:dyDescent="0.25">
      <c r="A422" s="55">
        <v>419</v>
      </c>
      <c r="B422" s="55" t="s">
        <v>475</v>
      </c>
      <c r="C422" s="55" t="s">
        <v>591</v>
      </c>
      <c r="D422" s="79" t="s">
        <v>854</v>
      </c>
      <c r="E422" s="58" t="s">
        <v>23</v>
      </c>
      <c r="F422" s="81" t="s">
        <v>128</v>
      </c>
      <c r="J422" s="60" t="s">
        <v>50</v>
      </c>
    </row>
    <row r="423" spans="1:10" x14ac:dyDescent="0.25">
      <c r="A423" s="55">
        <v>420</v>
      </c>
      <c r="B423" s="55" t="s">
        <v>855</v>
      </c>
      <c r="C423" s="55" t="s">
        <v>174</v>
      </c>
      <c r="D423" s="79" t="s">
        <v>856</v>
      </c>
      <c r="E423" s="58" t="s">
        <v>22</v>
      </c>
      <c r="F423" s="81" t="s">
        <v>128</v>
      </c>
      <c r="J423" s="60" t="s">
        <v>50</v>
      </c>
    </row>
    <row r="424" spans="1:10" x14ac:dyDescent="0.25">
      <c r="A424" s="55">
        <v>421</v>
      </c>
      <c r="B424" s="55" t="s">
        <v>477</v>
      </c>
      <c r="C424" s="55" t="s">
        <v>305</v>
      </c>
      <c r="D424" s="79" t="s">
        <v>857</v>
      </c>
      <c r="E424" s="58" t="s">
        <v>23</v>
      </c>
      <c r="F424" s="80" t="s">
        <v>129</v>
      </c>
      <c r="J424" s="60" t="s">
        <v>50</v>
      </c>
    </row>
    <row r="425" spans="1:10" x14ac:dyDescent="0.25">
      <c r="A425" s="55">
        <v>422</v>
      </c>
      <c r="B425" s="55" t="s">
        <v>479</v>
      </c>
      <c r="C425" s="55" t="s">
        <v>331</v>
      </c>
      <c r="D425" s="79" t="s">
        <v>858</v>
      </c>
      <c r="E425" s="58" t="s">
        <v>23</v>
      </c>
      <c r="F425" s="80" t="s">
        <v>129</v>
      </c>
      <c r="J425" s="64" t="s">
        <v>53</v>
      </c>
    </row>
    <row r="426" spans="1:10" x14ac:dyDescent="0.25">
      <c r="A426" s="55">
        <v>423</v>
      </c>
      <c r="B426" s="55" t="s">
        <v>859</v>
      </c>
      <c r="C426" s="55" t="s">
        <v>742</v>
      </c>
      <c r="D426" s="79" t="s">
        <v>860</v>
      </c>
      <c r="E426" s="58" t="s">
        <v>22</v>
      </c>
      <c r="F426" s="81" t="s">
        <v>128</v>
      </c>
      <c r="J426" s="60" t="s">
        <v>50</v>
      </c>
    </row>
    <row r="427" spans="1:10" x14ac:dyDescent="0.25">
      <c r="A427" s="55">
        <v>424</v>
      </c>
      <c r="B427" s="55" t="s">
        <v>481</v>
      </c>
      <c r="C427" s="55" t="s">
        <v>558</v>
      </c>
      <c r="D427" s="79" t="s">
        <v>861</v>
      </c>
      <c r="E427" s="58" t="s">
        <v>23</v>
      </c>
      <c r="F427" s="80" t="s">
        <v>129</v>
      </c>
      <c r="J427" s="64" t="s">
        <v>54</v>
      </c>
    </row>
    <row r="428" spans="1:10" x14ac:dyDescent="0.25">
      <c r="A428" s="55">
        <v>425</v>
      </c>
      <c r="B428" s="55" t="s">
        <v>485</v>
      </c>
      <c r="C428" s="55" t="s">
        <v>547</v>
      </c>
      <c r="D428" s="79" t="s">
        <v>862</v>
      </c>
      <c r="E428" s="58" t="s">
        <v>23</v>
      </c>
      <c r="F428" s="80" t="s">
        <v>129</v>
      </c>
      <c r="J428" s="60" t="s">
        <v>50</v>
      </c>
    </row>
    <row r="429" spans="1:10" x14ac:dyDescent="0.25">
      <c r="A429" s="55">
        <v>426</v>
      </c>
      <c r="B429" s="55" t="s">
        <v>488</v>
      </c>
      <c r="C429" s="55" t="s">
        <v>818</v>
      </c>
      <c r="D429" s="79" t="s">
        <v>863</v>
      </c>
      <c r="E429" s="58" t="s">
        <v>23</v>
      </c>
      <c r="F429" s="81" t="s">
        <v>128</v>
      </c>
      <c r="J429" s="64" t="s">
        <v>54</v>
      </c>
    </row>
    <row r="430" spans="1:10" x14ac:dyDescent="0.25">
      <c r="A430" s="55">
        <v>427</v>
      </c>
      <c r="B430" s="55" t="s">
        <v>490</v>
      </c>
      <c r="C430" s="55" t="s">
        <v>655</v>
      </c>
      <c r="D430" s="79" t="s">
        <v>864</v>
      </c>
      <c r="E430" s="58" t="s">
        <v>23</v>
      </c>
      <c r="F430" s="81" t="s">
        <v>130</v>
      </c>
      <c r="J430" s="64" t="s">
        <v>50</v>
      </c>
    </row>
    <row r="431" spans="1:10" x14ac:dyDescent="0.25">
      <c r="A431" s="55">
        <v>428</v>
      </c>
      <c r="B431" s="55" t="s">
        <v>492</v>
      </c>
      <c r="C431" s="55" t="s">
        <v>343</v>
      </c>
      <c r="D431" s="79" t="s">
        <v>865</v>
      </c>
      <c r="E431" s="58" t="s">
        <v>23</v>
      </c>
      <c r="F431" s="81" t="s">
        <v>128</v>
      </c>
      <c r="J431" s="64" t="s">
        <v>63</v>
      </c>
    </row>
    <row r="432" spans="1:10" x14ac:dyDescent="0.25">
      <c r="A432" s="55">
        <v>429</v>
      </c>
      <c r="B432" s="55" t="s">
        <v>866</v>
      </c>
      <c r="C432" s="55" t="s">
        <v>177</v>
      </c>
      <c r="D432" s="79" t="s">
        <v>867</v>
      </c>
      <c r="E432" s="58" t="s">
        <v>22</v>
      </c>
      <c r="F432" s="81" t="s">
        <v>128</v>
      </c>
      <c r="J432" s="60" t="s">
        <v>50</v>
      </c>
    </row>
    <row r="433" spans="1:10" x14ac:dyDescent="0.25">
      <c r="A433" s="55">
        <v>430</v>
      </c>
      <c r="B433" s="55" t="s">
        <v>494</v>
      </c>
      <c r="C433" s="55" t="s">
        <v>252</v>
      </c>
      <c r="D433" s="79" t="s">
        <v>868</v>
      </c>
      <c r="E433" s="58" t="s">
        <v>23</v>
      </c>
      <c r="F433" s="81" t="s">
        <v>130</v>
      </c>
      <c r="J433" s="64" t="s">
        <v>63</v>
      </c>
    </row>
    <row r="434" spans="1:10" x14ac:dyDescent="0.25">
      <c r="A434" s="55">
        <v>431</v>
      </c>
      <c r="B434" s="55" t="s">
        <v>496</v>
      </c>
      <c r="C434" s="55" t="s">
        <v>338</v>
      </c>
      <c r="D434" s="79" t="s">
        <v>869</v>
      </c>
      <c r="E434" s="58" t="s">
        <v>23</v>
      </c>
      <c r="F434" s="81" t="s">
        <v>127</v>
      </c>
      <c r="J434" s="60" t="s">
        <v>50</v>
      </c>
    </row>
    <row r="435" spans="1:10" x14ac:dyDescent="0.25">
      <c r="A435" s="55">
        <v>432</v>
      </c>
      <c r="B435" s="55" t="s">
        <v>498</v>
      </c>
      <c r="C435" s="55" t="s">
        <v>461</v>
      </c>
      <c r="D435" s="79" t="s">
        <v>870</v>
      </c>
      <c r="E435" s="58" t="s">
        <v>23</v>
      </c>
      <c r="F435" s="81" t="s">
        <v>128</v>
      </c>
      <c r="J435" s="64" t="s">
        <v>54</v>
      </c>
    </row>
    <row r="436" spans="1:10" x14ac:dyDescent="0.25">
      <c r="A436" s="55">
        <v>433</v>
      </c>
      <c r="B436" s="55" t="s">
        <v>505</v>
      </c>
      <c r="C436" s="55" t="s">
        <v>871</v>
      </c>
      <c r="D436" s="79" t="s">
        <v>872</v>
      </c>
      <c r="E436" s="58" t="s">
        <v>23</v>
      </c>
      <c r="F436" s="81" t="s">
        <v>128</v>
      </c>
      <c r="J436" s="64" t="s">
        <v>53</v>
      </c>
    </row>
    <row r="437" spans="1:10" x14ac:dyDescent="0.25">
      <c r="A437" s="55">
        <v>434</v>
      </c>
      <c r="B437" s="55" t="s">
        <v>509</v>
      </c>
      <c r="C437" s="55" t="s">
        <v>591</v>
      </c>
      <c r="D437" s="79" t="s">
        <v>873</v>
      </c>
      <c r="E437" s="58" t="s">
        <v>23</v>
      </c>
      <c r="F437" s="80" t="s">
        <v>129</v>
      </c>
      <c r="J437" s="60" t="s">
        <v>50</v>
      </c>
    </row>
    <row r="438" spans="1:10" x14ac:dyDescent="0.25">
      <c r="A438" s="55">
        <v>435</v>
      </c>
      <c r="B438" s="55" t="s">
        <v>874</v>
      </c>
      <c r="C438" s="55" t="s">
        <v>204</v>
      </c>
      <c r="D438" s="79" t="s">
        <v>875</v>
      </c>
      <c r="E438" s="58" t="s">
        <v>22</v>
      </c>
      <c r="F438" s="80" t="s">
        <v>129</v>
      </c>
      <c r="J438" s="64" t="s">
        <v>50</v>
      </c>
    </row>
    <row r="439" spans="1:10" x14ac:dyDescent="0.25">
      <c r="A439" s="55">
        <v>436</v>
      </c>
      <c r="B439" s="55" t="s">
        <v>511</v>
      </c>
      <c r="C439" s="55" t="s">
        <v>458</v>
      </c>
      <c r="D439" s="79" t="s">
        <v>876</v>
      </c>
      <c r="E439" s="58" t="s">
        <v>23</v>
      </c>
      <c r="F439" s="81" t="s">
        <v>128</v>
      </c>
      <c r="J439" s="64" t="s">
        <v>52</v>
      </c>
    </row>
    <row r="440" spans="1:10" x14ac:dyDescent="0.25">
      <c r="A440" s="55">
        <v>437</v>
      </c>
      <c r="B440" s="55" t="s">
        <v>877</v>
      </c>
      <c r="C440" s="55" t="s">
        <v>156</v>
      </c>
      <c r="D440" s="79" t="s">
        <v>878</v>
      </c>
      <c r="E440" s="58" t="s">
        <v>22</v>
      </c>
      <c r="F440" s="81" t="s">
        <v>128</v>
      </c>
      <c r="J440" s="60" t="s">
        <v>50</v>
      </c>
    </row>
    <row r="441" spans="1:10" x14ac:dyDescent="0.25">
      <c r="A441" s="55">
        <v>438</v>
      </c>
      <c r="B441" s="55" t="s">
        <v>513</v>
      </c>
      <c r="C441" s="55" t="s">
        <v>241</v>
      </c>
      <c r="D441" s="79" t="s">
        <v>879</v>
      </c>
      <c r="E441" s="58" t="s">
        <v>23</v>
      </c>
      <c r="F441" s="81" t="s">
        <v>128</v>
      </c>
      <c r="J441" s="60" t="s">
        <v>50</v>
      </c>
    </row>
    <row r="442" spans="1:10" x14ac:dyDescent="0.25">
      <c r="A442" s="55">
        <v>439</v>
      </c>
      <c r="B442" s="55" t="s">
        <v>515</v>
      </c>
      <c r="C442" s="55" t="s">
        <v>198</v>
      </c>
      <c r="D442" s="79" t="s">
        <v>880</v>
      </c>
      <c r="E442" s="58" t="s">
        <v>23</v>
      </c>
      <c r="F442" s="81" t="s">
        <v>130</v>
      </c>
      <c r="J442" s="64" t="s">
        <v>52</v>
      </c>
    </row>
    <row r="443" spans="1:10" x14ac:dyDescent="0.25">
      <c r="A443" s="55">
        <v>440</v>
      </c>
      <c r="B443" s="55" t="s">
        <v>517</v>
      </c>
      <c r="C443" s="55" t="s">
        <v>520</v>
      </c>
      <c r="D443" s="79" t="s">
        <v>881</v>
      </c>
      <c r="E443" s="58" t="s">
        <v>23</v>
      </c>
      <c r="F443" s="80" t="s">
        <v>129</v>
      </c>
      <c r="J443" s="60" t="s">
        <v>50</v>
      </c>
    </row>
    <row r="444" spans="1:10" x14ac:dyDescent="0.25">
      <c r="A444" s="55">
        <v>441</v>
      </c>
      <c r="B444" s="55" t="s">
        <v>519</v>
      </c>
      <c r="C444" s="55" t="s">
        <v>501</v>
      </c>
      <c r="D444" s="79" t="s">
        <v>882</v>
      </c>
      <c r="E444" s="58" t="s">
        <v>23</v>
      </c>
      <c r="F444" s="81" t="s">
        <v>128</v>
      </c>
      <c r="J444" s="60" t="s">
        <v>50</v>
      </c>
    </row>
    <row r="445" spans="1:10" x14ac:dyDescent="0.25">
      <c r="A445" s="55">
        <v>442</v>
      </c>
      <c r="B445" s="55" t="s">
        <v>522</v>
      </c>
      <c r="C445" s="55" t="s">
        <v>186</v>
      </c>
      <c r="D445" s="79" t="s">
        <v>883</v>
      </c>
      <c r="E445" s="58" t="s">
        <v>23</v>
      </c>
      <c r="F445" s="81" t="s">
        <v>131</v>
      </c>
      <c r="J445" s="64" t="s">
        <v>54</v>
      </c>
    </row>
    <row r="446" spans="1:10" x14ac:dyDescent="0.25">
      <c r="A446" s="55">
        <v>443</v>
      </c>
      <c r="B446" s="55" t="s">
        <v>884</v>
      </c>
      <c r="C446" s="55" t="s">
        <v>276</v>
      </c>
      <c r="D446" s="79" t="s">
        <v>885</v>
      </c>
      <c r="E446" s="58" t="s">
        <v>22</v>
      </c>
      <c r="F446" s="81" t="s">
        <v>127</v>
      </c>
      <c r="J446" s="64" t="s">
        <v>54</v>
      </c>
    </row>
    <row r="447" spans="1:10" x14ac:dyDescent="0.25">
      <c r="A447" s="55">
        <v>444</v>
      </c>
      <c r="B447" s="55" t="s">
        <v>524</v>
      </c>
      <c r="C447" s="55" t="s">
        <v>581</v>
      </c>
      <c r="D447" s="79" t="s">
        <v>886</v>
      </c>
      <c r="E447" s="58" t="s">
        <v>23</v>
      </c>
      <c r="F447" s="80" t="s">
        <v>129</v>
      </c>
      <c r="J447" s="64" t="s">
        <v>52</v>
      </c>
    </row>
    <row r="448" spans="1:10" x14ac:dyDescent="0.25">
      <c r="A448" s="55">
        <v>445</v>
      </c>
      <c r="B448" s="55" t="s">
        <v>526</v>
      </c>
      <c r="C448" s="55" t="s">
        <v>312</v>
      </c>
      <c r="D448" s="79" t="s">
        <v>887</v>
      </c>
      <c r="E448" s="58" t="s">
        <v>23</v>
      </c>
      <c r="F448" s="80" t="s">
        <v>129</v>
      </c>
      <c r="J448" s="60" t="s">
        <v>50</v>
      </c>
    </row>
    <row r="449" spans="1:10" x14ac:dyDescent="0.25">
      <c r="A449" s="55">
        <v>446</v>
      </c>
      <c r="B449" s="55" t="s">
        <v>197</v>
      </c>
      <c r="C449" s="55" t="s">
        <v>543</v>
      </c>
      <c r="D449" s="79" t="s">
        <v>888</v>
      </c>
      <c r="E449" s="58" t="s">
        <v>23</v>
      </c>
      <c r="F449" s="81" t="s">
        <v>128</v>
      </c>
      <c r="J449" s="64" t="s">
        <v>52</v>
      </c>
    </row>
    <row r="450" spans="1:10" x14ac:dyDescent="0.25">
      <c r="A450" s="55">
        <v>447</v>
      </c>
      <c r="B450" s="55" t="s">
        <v>889</v>
      </c>
      <c r="C450" s="55" t="s">
        <v>415</v>
      </c>
      <c r="D450" s="79" t="s">
        <v>890</v>
      </c>
      <c r="E450" s="58" t="s">
        <v>22</v>
      </c>
      <c r="F450" s="80" t="s">
        <v>129</v>
      </c>
      <c r="J450" s="64" t="s">
        <v>50</v>
      </c>
    </row>
    <row r="451" spans="1:10" x14ac:dyDescent="0.25">
      <c r="A451" s="55">
        <v>448</v>
      </c>
      <c r="B451" s="55" t="s">
        <v>200</v>
      </c>
      <c r="C451" s="55" t="s">
        <v>255</v>
      </c>
      <c r="D451" s="79" t="s">
        <v>891</v>
      </c>
      <c r="E451" s="58" t="s">
        <v>23</v>
      </c>
      <c r="F451" s="81" t="s">
        <v>131</v>
      </c>
      <c r="J451" s="60" t="s">
        <v>50</v>
      </c>
    </row>
    <row r="452" spans="1:10" x14ac:dyDescent="0.25">
      <c r="A452" s="55">
        <v>449</v>
      </c>
      <c r="B452" s="55" t="s">
        <v>203</v>
      </c>
      <c r="C452" s="55" t="s">
        <v>391</v>
      </c>
      <c r="D452" s="79" t="s">
        <v>892</v>
      </c>
      <c r="E452" s="58" t="s">
        <v>23</v>
      </c>
      <c r="F452" s="81" t="s">
        <v>131</v>
      </c>
      <c r="J452" s="60" t="s">
        <v>50</v>
      </c>
    </row>
    <row r="453" spans="1:10" x14ac:dyDescent="0.25">
      <c r="A453" s="55">
        <v>450</v>
      </c>
      <c r="B453" s="55" t="s">
        <v>208</v>
      </c>
      <c r="C453" s="55" t="s">
        <v>209</v>
      </c>
      <c r="D453" s="79" t="s">
        <v>893</v>
      </c>
      <c r="E453" s="58" t="s">
        <v>23</v>
      </c>
      <c r="F453" s="81" t="s">
        <v>131</v>
      </c>
      <c r="J453" s="60" t="s">
        <v>50</v>
      </c>
    </row>
    <row r="454" spans="1:10" x14ac:dyDescent="0.25">
      <c r="A454" s="55">
        <v>451</v>
      </c>
      <c r="B454" s="55" t="s">
        <v>214</v>
      </c>
      <c r="C454" s="55" t="s">
        <v>192</v>
      </c>
      <c r="D454" s="79" t="s">
        <v>894</v>
      </c>
      <c r="E454" s="58" t="s">
        <v>23</v>
      </c>
      <c r="F454" s="81" t="s">
        <v>128</v>
      </c>
      <c r="J454" s="60" t="s">
        <v>50</v>
      </c>
    </row>
    <row r="455" spans="1:10" x14ac:dyDescent="0.25">
      <c r="A455" s="55">
        <v>452</v>
      </c>
      <c r="B455" s="55" t="s">
        <v>217</v>
      </c>
      <c r="C455" s="55" t="s">
        <v>263</v>
      </c>
      <c r="D455" s="79" t="s">
        <v>895</v>
      </c>
      <c r="E455" s="58" t="s">
        <v>23</v>
      </c>
      <c r="F455" s="81" t="s">
        <v>128</v>
      </c>
      <c r="J455" s="60" t="s">
        <v>50</v>
      </c>
    </row>
    <row r="456" spans="1:10" x14ac:dyDescent="0.25">
      <c r="A456" s="55">
        <v>453</v>
      </c>
      <c r="B456" s="55" t="s">
        <v>222</v>
      </c>
      <c r="C456" s="55" t="s">
        <v>331</v>
      </c>
      <c r="D456" s="79" t="s">
        <v>896</v>
      </c>
      <c r="E456" s="58" t="s">
        <v>23</v>
      </c>
      <c r="F456" s="81" t="s">
        <v>130</v>
      </c>
      <c r="J456" s="64" t="s">
        <v>50</v>
      </c>
    </row>
    <row r="457" spans="1:10" x14ac:dyDescent="0.25">
      <c r="A457" s="55">
        <v>454</v>
      </c>
      <c r="B457" s="55" t="s">
        <v>897</v>
      </c>
      <c r="C457" s="55" t="s">
        <v>302</v>
      </c>
      <c r="D457" s="79" t="s">
        <v>898</v>
      </c>
      <c r="E457" s="58" t="s">
        <v>22</v>
      </c>
      <c r="F457" s="81" t="s">
        <v>127</v>
      </c>
      <c r="J457" s="64" t="s">
        <v>50</v>
      </c>
    </row>
    <row r="458" spans="1:10" x14ac:dyDescent="0.25">
      <c r="A458" s="55">
        <v>455</v>
      </c>
      <c r="B458" s="55" t="s">
        <v>899</v>
      </c>
      <c r="C458" s="55" t="s">
        <v>186</v>
      </c>
      <c r="D458" s="79" t="s">
        <v>900</v>
      </c>
      <c r="E458" s="58" t="s">
        <v>22</v>
      </c>
      <c r="F458" s="81" t="s">
        <v>127</v>
      </c>
      <c r="J458" s="64" t="s">
        <v>54</v>
      </c>
    </row>
    <row r="459" spans="1:10" x14ac:dyDescent="0.25">
      <c r="A459" s="55">
        <v>456</v>
      </c>
      <c r="B459" s="55" t="s">
        <v>224</v>
      </c>
      <c r="C459" s="55" t="s">
        <v>466</v>
      </c>
      <c r="D459" s="79" t="s">
        <v>901</v>
      </c>
      <c r="E459" s="58" t="s">
        <v>23</v>
      </c>
      <c r="F459" s="81" t="s">
        <v>127</v>
      </c>
      <c r="J459" s="60" t="s">
        <v>50</v>
      </c>
    </row>
    <row r="460" spans="1:10" x14ac:dyDescent="0.25">
      <c r="A460" s="55">
        <v>457</v>
      </c>
      <c r="B460" s="55" t="s">
        <v>226</v>
      </c>
      <c r="C460" s="55" t="s">
        <v>227</v>
      </c>
      <c r="D460" s="79" t="s">
        <v>902</v>
      </c>
      <c r="E460" s="58" t="s">
        <v>23</v>
      </c>
      <c r="F460" s="81" t="s">
        <v>127</v>
      </c>
      <c r="J460" s="64" t="s">
        <v>52</v>
      </c>
    </row>
    <row r="461" spans="1:10" x14ac:dyDescent="0.25">
      <c r="A461" s="55">
        <v>458</v>
      </c>
      <c r="B461" s="55" t="s">
        <v>903</v>
      </c>
      <c r="C461" s="55" t="s">
        <v>312</v>
      </c>
      <c r="D461" s="79" t="s">
        <v>904</v>
      </c>
      <c r="E461" s="58" t="s">
        <v>22</v>
      </c>
      <c r="F461" s="81" t="s">
        <v>128</v>
      </c>
      <c r="J461" s="60" t="s">
        <v>50</v>
      </c>
    </row>
    <row r="462" spans="1:10" x14ac:dyDescent="0.25">
      <c r="A462" s="55">
        <v>459</v>
      </c>
      <c r="B462" s="55" t="s">
        <v>229</v>
      </c>
      <c r="C462" s="55" t="s">
        <v>136</v>
      </c>
      <c r="D462" s="79" t="s">
        <v>905</v>
      </c>
      <c r="E462" s="58" t="s">
        <v>23</v>
      </c>
      <c r="F462" s="81" t="s">
        <v>128</v>
      </c>
      <c r="J462" s="64" t="s">
        <v>52</v>
      </c>
    </row>
    <row r="463" spans="1:10" x14ac:dyDescent="0.25">
      <c r="A463" s="55">
        <v>460</v>
      </c>
      <c r="B463" s="55" t="s">
        <v>232</v>
      </c>
      <c r="C463" s="55" t="s">
        <v>747</v>
      </c>
      <c r="D463" s="79" t="s">
        <v>906</v>
      </c>
      <c r="E463" s="58" t="s">
        <v>23</v>
      </c>
      <c r="F463" s="81" t="s">
        <v>128</v>
      </c>
      <c r="J463" s="60" t="s">
        <v>50</v>
      </c>
    </row>
    <row r="464" spans="1:10" x14ac:dyDescent="0.25">
      <c r="A464" s="55">
        <v>461</v>
      </c>
      <c r="B464" s="55" t="s">
        <v>907</v>
      </c>
      <c r="C464" s="55" t="s">
        <v>150</v>
      </c>
      <c r="D464" s="79" t="s">
        <v>908</v>
      </c>
      <c r="E464" s="58" t="s">
        <v>22</v>
      </c>
      <c r="F464" s="81" t="s">
        <v>128</v>
      </c>
      <c r="J464" s="60" t="s">
        <v>50</v>
      </c>
    </row>
    <row r="465" spans="1:10" x14ac:dyDescent="0.25">
      <c r="A465" s="55">
        <v>462</v>
      </c>
      <c r="B465" s="55" t="s">
        <v>235</v>
      </c>
      <c r="C465" s="55" t="s">
        <v>655</v>
      </c>
      <c r="D465" s="79" t="s">
        <v>909</v>
      </c>
      <c r="E465" s="58" t="s">
        <v>23</v>
      </c>
      <c r="F465" s="81" t="s">
        <v>131</v>
      </c>
      <c r="J465" s="60" t="s">
        <v>50</v>
      </c>
    </row>
    <row r="466" spans="1:10" x14ac:dyDescent="0.25">
      <c r="A466" s="55">
        <v>463</v>
      </c>
      <c r="B466" s="55" t="s">
        <v>237</v>
      </c>
      <c r="C466" s="55" t="s">
        <v>609</v>
      </c>
      <c r="D466" s="79" t="s">
        <v>910</v>
      </c>
      <c r="E466" s="58" t="s">
        <v>23</v>
      </c>
      <c r="F466" s="80" t="s">
        <v>129</v>
      </c>
      <c r="J466" s="64" t="s">
        <v>53</v>
      </c>
    </row>
    <row r="467" spans="1:10" x14ac:dyDescent="0.25">
      <c r="A467" s="55">
        <v>464</v>
      </c>
      <c r="B467" s="55" t="s">
        <v>240</v>
      </c>
      <c r="C467" s="55" t="s">
        <v>183</v>
      </c>
      <c r="D467" s="79" t="s">
        <v>911</v>
      </c>
      <c r="E467" s="58" t="s">
        <v>23</v>
      </c>
      <c r="F467" s="81" t="s">
        <v>127</v>
      </c>
      <c r="J467" s="64" t="s">
        <v>53</v>
      </c>
    </row>
    <row r="468" spans="1:10" x14ac:dyDescent="0.25">
      <c r="A468" s="55">
        <v>465</v>
      </c>
      <c r="B468" s="55" t="s">
        <v>243</v>
      </c>
      <c r="C468" s="55" t="s">
        <v>302</v>
      </c>
      <c r="D468" s="79" t="s">
        <v>912</v>
      </c>
      <c r="E468" s="58" t="s">
        <v>23</v>
      </c>
      <c r="F468" s="81" t="s">
        <v>131</v>
      </c>
      <c r="J468" s="60" t="s">
        <v>50</v>
      </c>
    </row>
    <row r="469" spans="1:10" x14ac:dyDescent="0.25">
      <c r="A469" s="55">
        <v>466</v>
      </c>
      <c r="B469" s="55" t="s">
        <v>246</v>
      </c>
      <c r="C469" s="55" t="s">
        <v>520</v>
      </c>
      <c r="D469" s="79" t="s">
        <v>913</v>
      </c>
      <c r="E469" s="58" t="s">
        <v>23</v>
      </c>
      <c r="F469" s="81" t="s">
        <v>131</v>
      </c>
      <c r="J469" s="60" t="s">
        <v>50</v>
      </c>
    </row>
    <row r="470" spans="1:10" x14ac:dyDescent="0.25">
      <c r="A470" s="55">
        <v>467</v>
      </c>
      <c r="B470" s="55" t="s">
        <v>251</v>
      </c>
      <c r="C470" s="55" t="s">
        <v>645</v>
      </c>
      <c r="D470" s="79" t="s">
        <v>914</v>
      </c>
      <c r="E470" s="58" t="s">
        <v>23</v>
      </c>
      <c r="F470" s="81" t="s">
        <v>128</v>
      </c>
      <c r="J470" s="60" t="s">
        <v>50</v>
      </c>
    </row>
    <row r="471" spans="1:10" x14ac:dyDescent="0.25">
      <c r="A471" s="55">
        <v>468</v>
      </c>
      <c r="B471" s="55" t="s">
        <v>257</v>
      </c>
      <c r="C471" s="55" t="s">
        <v>174</v>
      </c>
      <c r="D471" s="79" t="s">
        <v>915</v>
      </c>
      <c r="E471" s="58" t="s">
        <v>23</v>
      </c>
      <c r="F471" s="81" t="s">
        <v>131</v>
      </c>
      <c r="J471" s="64" t="s">
        <v>54</v>
      </c>
    </row>
    <row r="472" spans="1:10" x14ac:dyDescent="0.25">
      <c r="A472" s="55">
        <v>469</v>
      </c>
      <c r="B472" s="55" t="s">
        <v>265</v>
      </c>
      <c r="C472" s="55" t="s">
        <v>613</v>
      </c>
      <c r="D472" s="79" t="s">
        <v>916</v>
      </c>
      <c r="E472" s="58" t="s">
        <v>23</v>
      </c>
      <c r="F472" s="81" t="s">
        <v>127</v>
      </c>
      <c r="J472" s="60" t="s">
        <v>50</v>
      </c>
    </row>
    <row r="473" spans="1:10" x14ac:dyDescent="0.25">
      <c r="A473" s="55">
        <v>470</v>
      </c>
      <c r="B473" s="55" t="s">
        <v>271</v>
      </c>
      <c r="C473" s="55" t="s">
        <v>321</v>
      </c>
      <c r="D473" s="79" t="s">
        <v>917</v>
      </c>
      <c r="E473" s="58" t="s">
        <v>23</v>
      </c>
      <c r="F473" s="81" t="s">
        <v>131</v>
      </c>
      <c r="J473" s="64" t="s">
        <v>54</v>
      </c>
    </row>
    <row r="474" spans="1:10" x14ac:dyDescent="0.25">
      <c r="A474" s="55">
        <v>471</v>
      </c>
      <c r="B474" s="55" t="s">
        <v>273</v>
      </c>
      <c r="C474" s="55" t="s">
        <v>244</v>
      </c>
      <c r="D474" s="79" t="s">
        <v>918</v>
      </c>
      <c r="E474" s="58" t="s">
        <v>23</v>
      </c>
      <c r="F474" s="81" t="s">
        <v>128</v>
      </c>
      <c r="J474" s="64" t="s">
        <v>54</v>
      </c>
    </row>
    <row r="475" spans="1:10" x14ac:dyDescent="0.25">
      <c r="A475" s="55">
        <v>472</v>
      </c>
      <c r="B475" s="55" t="s">
        <v>275</v>
      </c>
      <c r="C475" s="55" t="s">
        <v>227</v>
      </c>
      <c r="D475" s="79" t="s">
        <v>919</v>
      </c>
      <c r="E475" s="58" t="s">
        <v>23</v>
      </c>
      <c r="F475" s="81" t="s">
        <v>131</v>
      </c>
      <c r="J475" s="60" t="s">
        <v>50</v>
      </c>
    </row>
    <row r="476" spans="1:10" x14ac:dyDescent="0.25">
      <c r="A476" s="55">
        <v>473</v>
      </c>
      <c r="B476" s="55" t="s">
        <v>280</v>
      </c>
      <c r="C476" s="55" t="s">
        <v>357</v>
      </c>
      <c r="D476" s="79" t="s">
        <v>920</v>
      </c>
      <c r="E476" s="58" t="s">
        <v>23</v>
      </c>
      <c r="F476" s="81" t="s">
        <v>131</v>
      </c>
      <c r="J476" s="60" t="s">
        <v>50</v>
      </c>
    </row>
    <row r="477" spans="1:10" x14ac:dyDescent="0.25">
      <c r="A477" s="55">
        <v>474</v>
      </c>
      <c r="B477" s="55" t="s">
        <v>283</v>
      </c>
      <c r="C477" s="55" t="s">
        <v>209</v>
      </c>
      <c r="D477" s="79" t="s">
        <v>921</v>
      </c>
      <c r="E477" s="58" t="s">
        <v>23</v>
      </c>
      <c r="F477" s="81" t="s">
        <v>128</v>
      </c>
      <c r="J477" s="60" t="s">
        <v>50</v>
      </c>
    </row>
    <row r="478" spans="1:10" x14ac:dyDescent="0.25">
      <c r="A478" s="55">
        <v>475</v>
      </c>
      <c r="B478" s="55" t="s">
        <v>291</v>
      </c>
      <c r="C478" s="55" t="s">
        <v>263</v>
      </c>
      <c r="D478" s="79" t="s">
        <v>922</v>
      </c>
      <c r="E478" s="58" t="s">
        <v>23</v>
      </c>
      <c r="F478" s="81" t="s">
        <v>127</v>
      </c>
      <c r="J478" s="60" t="s">
        <v>50</v>
      </c>
    </row>
    <row r="479" spans="1:10" x14ac:dyDescent="0.25">
      <c r="A479" s="55">
        <v>476</v>
      </c>
      <c r="B479" s="55" t="s">
        <v>293</v>
      </c>
      <c r="C479" s="55" t="s">
        <v>326</v>
      </c>
      <c r="D479" s="79" t="s">
        <v>923</v>
      </c>
      <c r="E479" s="58" t="s">
        <v>23</v>
      </c>
      <c r="F479" s="81" t="s">
        <v>131</v>
      </c>
      <c r="J479" s="60" t="s">
        <v>50</v>
      </c>
    </row>
    <row r="480" spans="1:10" x14ac:dyDescent="0.25">
      <c r="A480" s="55">
        <v>477</v>
      </c>
      <c r="B480" s="55" t="s">
        <v>301</v>
      </c>
      <c r="C480" s="55" t="s">
        <v>192</v>
      </c>
      <c r="D480" s="79" t="s">
        <v>924</v>
      </c>
      <c r="E480" s="58" t="s">
        <v>23</v>
      </c>
      <c r="F480" s="81" t="s">
        <v>131</v>
      </c>
      <c r="J480" s="60" t="s">
        <v>50</v>
      </c>
    </row>
    <row r="481" spans="1:10" x14ac:dyDescent="0.25">
      <c r="A481" s="55">
        <v>478</v>
      </c>
      <c r="B481" s="55" t="s">
        <v>304</v>
      </c>
      <c r="C481" s="55" t="s">
        <v>171</v>
      </c>
      <c r="D481" s="79" t="s">
        <v>925</v>
      </c>
      <c r="E481" s="58" t="s">
        <v>23</v>
      </c>
      <c r="F481" s="81" t="s">
        <v>130</v>
      </c>
      <c r="J481" s="64" t="s">
        <v>50</v>
      </c>
    </row>
    <row r="482" spans="1:10" x14ac:dyDescent="0.25">
      <c r="A482" s="55">
        <v>479</v>
      </c>
      <c r="B482" s="55" t="s">
        <v>307</v>
      </c>
      <c r="C482" s="55" t="s">
        <v>520</v>
      </c>
      <c r="D482" s="79" t="s">
        <v>926</v>
      </c>
      <c r="E482" s="58" t="s">
        <v>23</v>
      </c>
      <c r="F482" s="80" t="s">
        <v>129</v>
      </c>
      <c r="J482" s="60" t="s">
        <v>50</v>
      </c>
    </row>
    <row r="483" spans="1:10" x14ac:dyDescent="0.25">
      <c r="A483" s="55">
        <v>480</v>
      </c>
      <c r="B483" s="55" t="s">
        <v>655</v>
      </c>
      <c r="C483" s="55" t="s">
        <v>159</v>
      </c>
      <c r="D483" s="79" t="s">
        <v>927</v>
      </c>
      <c r="E483" s="58" t="s">
        <v>22</v>
      </c>
      <c r="F483" s="81" t="s">
        <v>128</v>
      </c>
      <c r="J483" s="60" t="s">
        <v>50</v>
      </c>
    </row>
    <row r="484" spans="1:10" x14ac:dyDescent="0.25">
      <c r="A484" s="55">
        <v>481</v>
      </c>
      <c r="B484" s="55" t="s">
        <v>309</v>
      </c>
      <c r="C484" s="55" t="s">
        <v>535</v>
      </c>
      <c r="D484" s="79" t="s">
        <v>928</v>
      </c>
      <c r="E484" s="58" t="s">
        <v>23</v>
      </c>
      <c r="F484" s="81" t="s">
        <v>128</v>
      </c>
      <c r="J484" s="64" t="s">
        <v>53</v>
      </c>
    </row>
    <row r="485" spans="1:10" x14ac:dyDescent="0.25">
      <c r="A485" s="55">
        <v>482</v>
      </c>
      <c r="B485" s="55" t="s">
        <v>314</v>
      </c>
      <c r="C485" s="55" t="s">
        <v>252</v>
      </c>
      <c r="D485" s="79" t="s">
        <v>929</v>
      </c>
      <c r="E485" s="58" t="s">
        <v>23</v>
      </c>
      <c r="F485" s="81" t="s">
        <v>128</v>
      </c>
      <c r="J485" s="64" t="s">
        <v>63</v>
      </c>
    </row>
    <row r="486" spans="1:10" x14ac:dyDescent="0.25">
      <c r="A486" s="55">
        <v>483</v>
      </c>
      <c r="B486" s="55" t="s">
        <v>320</v>
      </c>
      <c r="C486" s="55" t="s">
        <v>364</v>
      </c>
      <c r="D486" s="79" t="s">
        <v>930</v>
      </c>
      <c r="E486" s="58" t="s">
        <v>23</v>
      </c>
      <c r="F486" s="81" t="s">
        <v>130</v>
      </c>
      <c r="J486" s="64" t="s">
        <v>50</v>
      </c>
    </row>
    <row r="487" spans="1:10" x14ac:dyDescent="0.25">
      <c r="A487" s="55">
        <v>484</v>
      </c>
      <c r="B487" s="55" t="s">
        <v>323</v>
      </c>
      <c r="C487" s="55" t="s">
        <v>421</v>
      </c>
      <c r="D487" s="79" t="s">
        <v>931</v>
      </c>
      <c r="E487" s="58" t="s">
        <v>23</v>
      </c>
      <c r="F487" s="81" t="s">
        <v>128</v>
      </c>
      <c r="J487" s="60" t="s">
        <v>50</v>
      </c>
    </row>
    <row r="488" spans="1:10" x14ac:dyDescent="0.25">
      <c r="A488" s="55">
        <v>485</v>
      </c>
      <c r="B488" s="55" t="s">
        <v>325</v>
      </c>
      <c r="C488" s="55" t="s">
        <v>357</v>
      </c>
      <c r="D488" s="79" t="s">
        <v>932</v>
      </c>
      <c r="E488" s="58" t="s">
        <v>23</v>
      </c>
      <c r="F488" s="81" t="s">
        <v>128</v>
      </c>
      <c r="J488" s="60" t="s">
        <v>50</v>
      </c>
    </row>
    <row r="489" spans="1:10" x14ac:dyDescent="0.25">
      <c r="A489" s="55">
        <v>486</v>
      </c>
      <c r="B489" s="55" t="s">
        <v>328</v>
      </c>
      <c r="C489" s="55" t="s">
        <v>722</v>
      </c>
      <c r="D489" s="79" t="s">
        <v>933</v>
      </c>
      <c r="E489" s="58" t="s">
        <v>23</v>
      </c>
      <c r="F489" s="81" t="s">
        <v>130</v>
      </c>
      <c r="J489" s="64" t="s">
        <v>50</v>
      </c>
    </row>
    <row r="490" spans="1:10" x14ac:dyDescent="0.25">
      <c r="A490" s="55">
        <v>487</v>
      </c>
      <c r="B490" s="55" t="s">
        <v>330</v>
      </c>
      <c r="C490" s="55" t="s">
        <v>192</v>
      </c>
      <c r="D490" s="79" t="s">
        <v>934</v>
      </c>
      <c r="E490" s="58" t="s">
        <v>23</v>
      </c>
      <c r="F490" s="81" t="s">
        <v>130</v>
      </c>
      <c r="J490" s="64" t="s">
        <v>50</v>
      </c>
    </row>
    <row r="491" spans="1:10" x14ac:dyDescent="0.25">
      <c r="A491" s="55">
        <v>488</v>
      </c>
      <c r="B491" s="55" t="s">
        <v>333</v>
      </c>
      <c r="C491" s="55" t="s">
        <v>180</v>
      </c>
      <c r="D491" s="79" t="s">
        <v>935</v>
      </c>
      <c r="E491" s="58" t="s">
        <v>23</v>
      </c>
      <c r="F491" s="81" t="s">
        <v>130</v>
      </c>
      <c r="J491" s="64" t="s">
        <v>63</v>
      </c>
    </row>
    <row r="492" spans="1:10" x14ac:dyDescent="0.25">
      <c r="A492" s="55">
        <v>489</v>
      </c>
      <c r="B492" s="55" t="s">
        <v>335</v>
      </c>
      <c r="C492" s="55" t="s">
        <v>153</v>
      </c>
      <c r="D492" s="79" t="s">
        <v>936</v>
      </c>
      <c r="E492" s="58" t="s">
        <v>23</v>
      </c>
      <c r="F492" s="81" t="s">
        <v>127</v>
      </c>
      <c r="J492" s="64" t="s">
        <v>54</v>
      </c>
    </row>
    <row r="493" spans="1:10" x14ac:dyDescent="0.25">
      <c r="A493" s="55">
        <v>490</v>
      </c>
      <c r="B493" s="55" t="s">
        <v>320</v>
      </c>
      <c r="C493" s="55" t="s">
        <v>871</v>
      </c>
      <c r="D493" s="79" t="s">
        <v>937</v>
      </c>
      <c r="E493" s="58" t="s">
        <v>23</v>
      </c>
      <c r="F493" s="80" t="s">
        <v>129</v>
      </c>
      <c r="J493" s="60" t="s">
        <v>50</v>
      </c>
    </row>
    <row r="494" spans="1:10" x14ac:dyDescent="0.25">
      <c r="A494" s="55">
        <v>491</v>
      </c>
      <c r="B494" s="55" t="s">
        <v>323</v>
      </c>
      <c r="C494" s="55" t="s">
        <v>357</v>
      </c>
      <c r="D494" s="79" t="s">
        <v>938</v>
      </c>
      <c r="E494" s="58" t="s">
        <v>23</v>
      </c>
      <c r="F494" s="81" t="s">
        <v>131</v>
      </c>
      <c r="J494" s="60" t="s">
        <v>50</v>
      </c>
    </row>
    <row r="495" spans="1:10" x14ac:dyDescent="0.25">
      <c r="A495" s="55">
        <v>492</v>
      </c>
      <c r="B495" s="55" t="s">
        <v>939</v>
      </c>
      <c r="C495" s="55" t="s">
        <v>343</v>
      </c>
      <c r="D495" s="79" t="s">
        <v>940</v>
      </c>
      <c r="E495" s="58" t="s">
        <v>22</v>
      </c>
      <c r="F495" s="81" t="s">
        <v>131</v>
      </c>
      <c r="J495" s="64" t="s">
        <v>63</v>
      </c>
    </row>
    <row r="496" spans="1:10" x14ac:dyDescent="0.25">
      <c r="A496" s="55">
        <v>493</v>
      </c>
      <c r="B496" s="55" t="s">
        <v>325</v>
      </c>
      <c r="C496" s="55" t="s">
        <v>321</v>
      </c>
      <c r="D496" s="79" t="s">
        <v>941</v>
      </c>
      <c r="E496" s="58" t="s">
        <v>23</v>
      </c>
      <c r="F496" s="81" t="s">
        <v>128</v>
      </c>
      <c r="J496" s="64" t="s">
        <v>54</v>
      </c>
    </row>
    <row r="497" spans="1:10" x14ac:dyDescent="0.25">
      <c r="A497" s="55">
        <v>494</v>
      </c>
      <c r="B497" s="55" t="s">
        <v>328</v>
      </c>
      <c r="C497" s="55" t="s">
        <v>220</v>
      </c>
      <c r="D497" s="79" t="s">
        <v>942</v>
      </c>
      <c r="E497" s="58" t="s">
        <v>23</v>
      </c>
      <c r="F497" s="81" t="s">
        <v>128</v>
      </c>
      <c r="J497" s="60" t="s">
        <v>50</v>
      </c>
    </row>
    <row r="498" spans="1:10" x14ac:dyDescent="0.25">
      <c r="A498" s="55">
        <v>495</v>
      </c>
      <c r="B498" s="55" t="s">
        <v>943</v>
      </c>
      <c r="C498" s="55" t="s">
        <v>171</v>
      </c>
      <c r="D498" s="79" t="s">
        <v>944</v>
      </c>
      <c r="E498" s="58" t="s">
        <v>22</v>
      </c>
      <c r="F498" s="81" t="s">
        <v>131</v>
      </c>
      <c r="J498" s="64" t="s">
        <v>53</v>
      </c>
    </row>
    <row r="499" spans="1:10" x14ac:dyDescent="0.25">
      <c r="A499" s="55">
        <v>496</v>
      </c>
      <c r="B499" s="55" t="s">
        <v>330</v>
      </c>
      <c r="C499" s="55" t="s">
        <v>397</v>
      </c>
      <c r="D499" s="79" t="s">
        <v>945</v>
      </c>
      <c r="E499" s="58" t="s">
        <v>23</v>
      </c>
      <c r="F499" s="81" t="s">
        <v>128</v>
      </c>
      <c r="J499" s="60" t="s">
        <v>50</v>
      </c>
    </row>
    <row r="500" spans="1:10" x14ac:dyDescent="0.25">
      <c r="A500" s="55">
        <v>497</v>
      </c>
      <c r="B500" s="55" t="s">
        <v>946</v>
      </c>
      <c r="C500" s="55" t="s">
        <v>543</v>
      </c>
      <c r="D500" s="79" t="s">
        <v>947</v>
      </c>
      <c r="E500" s="58" t="s">
        <v>22</v>
      </c>
      <c r="F500" s="80" t="s">
        <v>129</v>
      </c>
      <c r="J500" s="64" t="s">
        <v>52</v>
      </c>
    </row>
    <row r="501" spans="1:10" x14ac:dyDescent="0.25">
      <c r="A501" s="55">
        <v>498</v>
      </c>
      <c r="B501" s="55" t="s">
        <v>333</v>
      </c>
      <c r="C501" s="55" t="s">
        <v>238</v>
      </c>
      <c r="D501" s="79" t="s">
        <v>948</v>
      </c>
      <c r="E501" s="58" t="s">
        <v>23</v>
      </c>
      <c r="F501" s="81" t="s">
        <v>127</v>
      </c>
      <c r="J501" s="60" t="s">
        <v>50</v>
      </c>
    </row>
    <row r="502" spans="1:10" x14ac:dyDescent="0.25">
      <c r="A502" s="55">
        <v>499</v>
      </c>
      <c r="B502" s="55" t="s">
        <v>335</v>
      </c>
      <c r="C502" s="55" t="s">
        <v>613</v>
      </c>
      <c r="D502" s="79" t="s">
        <v>949</v>
      </c>
      <c r="E502" s="58" t="s">
        <v>23</v>
      </c>
      <c r="F502" s="81" t="s">
        <v>128</v>
      </c>
      <c r="J502" s="60" t="s">
        <v>50</v>
      </c>
    </row>
    <row r="503" spans="1:10" x14ac:dyDescent="0.25">
      <c r="A503" s="55">
        <v>500</v>
      </c>
      <c r="B503" s="55" t="s">
        <v>950</v>
      </c>
      <c r="C503" s="55" t="s">
        <v>655</v>
      </c>
      <c r="D503" s="79" t="s">
        <v>951</v>
      </c>
      <c r="E503" s="58" t="s">
        <v>22</v>
      </c>
      <c r="F503" s="81" t="s">
        <v>131</v>
      </c>
      <c r="J503" s="60" t="s">
        <v>50</v>
      </c>
    </row>
    <row r="504" spans="1:10" x14ac:dyDescent="0.25">
      <c r="A504" s="55">
        <v>501</v>
      </c>
      <c r="B504" s="55" t="s">
        <v>340</v>
      </c>
      <c r="C504" s="55" t="s">
        <v>133</v>
      </c>
      <c r="D504" s="79" t="s">
        <v>952</v>
      </c>
      <c r="E504" s="58" t="s">
        <v>23</v>
      </c>
      <c r="F504" s="81" t="s">
        <v>130</v>
      </c>
      <c r="J504" s="64" t="s">
        <v>50</v>
      </c>
    </row>
    <row r="505" spans="1:10" x14ac:dyDescent="0.25">
      <c r="A505" s="55">
        <v>502</v>
      </c>
      <c r="B505" s="55" t="s">
        <v>342</v>
      </c>
      <c r="C505" s="55" t="s">
        <v>162</v>
      </c>
      <c r="D505" s="79" t="s">
        <v>953</v>
      </c>
      <c r="E505" s="58" t="s">
        <v>23</v>
      </c>
      <c r="F505" s="81" t="s">
        <v>131</v>
      </c>
      <c r="J505" s="60" t="s">
        <v>50</v>
      </c>
    </row>
    <row r="506" spans="1:10" x14ac:dyDescent="0.25">
      <c r="A506" s="55">
        <v>503</v>
      </c>
      <c r="B506" s="55" t="s">
        <v>345</v>
      </c>
      <c r="C506" s="55" t="s">
        <v>440</v>
      </c>
      <c r="D506" s="79" t="s">
        <v>954</v>
      </c>
      <c r="E506" s="58" t="s">
        <v>23</v>
      </c>
      <c r="F506" s="80" t="s">
        <v>129</v>
      </c>
      <c r="J506" s="64" t="s">
        <v>54</v>
      </c>
    </row>
    <row r="507" spans="1:10" x14ac:dyDescent="0.25">
      <c r="A507" s="55">
        <v>504</v>
      </c>
      <c r="B507" s="55" t="s">
        <v>347</v>
      </c>
      <c r="C507" s="55" t="s">
        <v>150</v>
      </c>
      <c r="D507" s="79" t="s">
        <v>955</v>
      </c>
      <c r="E507" s="58" t="s">
        <v>23</v>
      </c>
      <c r="F507" s="81" t="s">
        <v>128</v>
      </c>
      <c r="J507" s="60" t="s">
        <v>50</v>
      </c>
    </row>
    <row r="508" spans="1:10" x14ac:dyDescent="0.25">
      <c r="A508" s="55">
        <v>505</v>
      </c>
      <c r="B508" s="55" t="s">
        <v>354</v>
      </c>
      <c r="C508" s="55" t="s">
        <v>263</v>
      </c>
      <c r="D508" s="79" t="s">
        <v>956</v>
      </c>
      <c r="E508" s="58" t="s">
        <v>23</v>
      </c>
      <c r="F508" s="81" t="s">
        <v>127</v>
      </c>
      <c r="J508" s="60" t="s">
        <v>50</v>
      </c>
    </row>
    <row r="509" spans="1:10" x14ac:dyDescent="0.25">
      <c r="A509" s="55">
        <v>506</v>
      </c>
      <c r="B509" s="55" t="s">
        <v>356</v>
      </c>
      <c r="C509" s="55" t="s">
        <v>424</v>
      </c>
      <c r="D509" s="79" t="s">
        <v>957</v>
      </c>
      <c r="E509" s="58" t="s">
        <v>23</v>
      </c>
      <c r="F509" s="80" t="s">
        <v>129</v>
      </c>
      <c r="J509" s="60" t="s">
        <v>50</v>
      </c>
    </row>
    <row r="510" spans="1:10" x14ac:dyDescent="0.25">
      <c r="A510" s="55">
        <v>507</v>
      </c>
      <c r="B510" s="55" t="s">
        <v>363</v>
      </c>
      <c r="C510" s="55" t="s">
        <v>394</v>
      </c>
      <c r="D510" s="79" t="s">
        <v>958</v>
      </c>
      <c r="E510" s="58" t="s">
        <v>23</v>
      </c>
      <c r="F510" s="80" t="s">
        <v>129</v>
      </c>
      <c r="J510" s="60" t="s">
        <v>50</v>
      </c>
    </row>
    <row r="511" spans="1:10" x14ac:dyDescent="0.25">
      <c r="A511" s="55">
        <v>508</v>
      </c>
      <c r="B511" s="55" t="s">
        <v>366</v>
      </c>
      <c r="C511" s="55" t="s">
        <v>198</v>
      </c>
      <c r="D511" s="79" t="s">
        <v>959</v>
      </c>
      <c r="E511" s="58" t="s">
        <v>23</v>
      </c>
      <c r="F511" s="81" t="s">
        <v>128</v>
      </c>
      <c r="J511" s="64" t="s">
        <v>52</v>
      </c>
    </row>
    <row r="512" spans="1:10" x14ac:dyDescent="0.25">
      <c r="A512" s="55">
        <v>509</v>
      </c>
      <c r="B512" s="55" t="s">
        <v>368</v>
      </c>
      <c r="C512" s="55" t="s">
        <v>281</v>
      </c>
      <c r="D512" s="79" t="s">
        <v>960</v>
      </c>
      <c r="E512" s="58" t="s">
        <v>23</v>
      </c>
      <c r="F512" s="81" t="s">
        <v>128</v>
      </c>
      <c r="J512" s="60" t="s">
        <v>50</v>
      </c>
    </row>
    <row r="513" spans="1:10" x14ac:dyDescent="0.25">
      <c r="A513" s="55">
        <v>510</v>
      </c>
      <c r="B513" s="55" t="s">
        <v>370</v>
      </c>
      <c r="C513" s="55" t="s">
        <v>591</v>
      </c>
      <c r="D513" s="79" t="s">
        <v>961</v>
      </c>
      <c r="E513" s="58" t="s">
        <v>23</v>
      </c>
      <c r="F513" s="81" t="s">
        <v>131</v>
      </c>
      <c r="J513" s="60" t="s">
        <v>50</v>
      </c>
    </row>
    <row r="514" spans="1:10" x14ac:dyDescent="0.25">
      <c r="A514" s="55">
        <v>511</v>
      </c>
      <c r="B514" s="55" t="s">
        <v>372</v>
      </c>
      <c r="C514" s="55" t="s">
        <v>589</v>
      </c>
      <c r="D514" s="79" t="s">
        <v>962</v>
      </c>
      <c r="E514" s="58" t="s">
        <v>23</v>
      </c>
      <c r="F514" s="81" t="s">
        <v>127</v>
      </c>
      <c r="J514" s="60" t="s">
        <v>50</v>
      </c>
    </row>
    <row r="515" spans="1:10" x14ac:dyDescent="0.25">
      <c r="A515" s="55">
        <v>512</v>
      </c>
      <c r="B515" s="55" t="s">
        <v>377</v>
      </c>
      <c r="C515" s="55" t="s">
        <v>645</v>
      </c>
      <c r="D515" s="79" t="s">
        <v>963</v>
      </c>
      <c r="E515" s="58" t="s">
        <v>23</v>
      </c>
      <c r="F515" s="80" t="s">
        <v>129</v>
      </c>
      <c r="J515" s="60" t="s">
        <v>50</v>
      </c>
    </row>
    <row r="516" spans="1:10" x14ac:dyDescent="0.25">
      <c r="A516" s="55">
        <v>513</v>
      </c>
      <c r="B516" s="55" t="s">
        <v>379</v>
      </c>
      <c r="C516" s="55" t="s">
        <v>318</v>
      </c>
      <c r="D516" s="79" t="s">
        <v>964</v>
      </c>
      <c r="E516" s="58" t="s">
        <v>23</v>
      </c>
      <c r="F516" s="81" t="s">
        <v>128</v>
      </c>
      <c r="J516" s="60" t="s">
        <v>50</v>
      </c>
    </row>
    <row r="517" spans="1:10" x14ac:dyDescent="0.25">
      <c r="A517" s="55">
        <v>514</v>
      </c>
      <c r="B517" s="55" t="s">
        <v>381</v>
      </c>
      <c r="C517" s="55" t="s">
        <v>133</v>
      </c>
      <c r="D517" s="79" t="s">
        <v>965</v>
      </c>
      <c r="E517" s="58" t="s">
        <v>23</v>
      </c>
      <c r="F517" s="81" t="s">
        <v>128</v>
      </c>
      <c r="J517" s="60" t="s">
        <v>50</v>
      </c>
    </row>
    <row r="518" spans="1:10" x14ac:dyDescent="0.25">
      <c r="A518" s="55">
        <v>515</v>
      </c>
      <c r="B518" s="55" t="s">
        <v>383</v>
      </c>
      <c r="C518" s="55" t="s">
        <v>289</v>
      </c>
      <c r="D518" s="79" t="s">
        <v>966</v>
      </c>
      <c r="E518" s="58" t="s">
        <v>23</v>
      </c>
      <c r="F518" s="81" t="s">
        <v>127</v>
      </c>
      <c r="J518" s="60" t="s">
        <v>50</v>
      </c>
    </row>
    <row r="519" spans="1:10" x14ac:dyDescent="0.25">
      <c r="A519" s="55">
        <v>516</v>
      </c>
      <c r="B519" s="55" t="s">
        <v>385</v>
      </c>
      <c r="C519" s="55" t="s">
        <v>415</v>
      </c>
      <c r="D519" s="79" t="s">
        <v>967</v>
      </c>
      <c r="E519" s="58" t="s">
        <v>23</v>
      </c>
      <c r="F519" s="81" t="s">
        <v>128</v>
      </c>
      <c r="J519" s="60" t="s">
        <v>50</v>
      </c>
    </row>
    <row r="520" spans="1:10" x14ac:dyDescent="0.25">
      <c r="A520" s="55">
        <v>517</v>
      </c>
      <c r="B520" s="55" t="s">
        <v>390</v>
      </c>
      <c r="C520" s="55" t="s">
        <v>139</v>
      </c>
      <c r="D520" s="79" t="s">
        <v>968</v>
      </c>
      <c r="E520" s="58" t="s">
        <v>23</v>
      </c>
      <c r="F520" s="81" t="s">
        <v>127</v>
      </c>
      <c r="J520" s="60" t="s">
        <v>50</v>
      </c>
    </row>
    <row r="521" spans="1:10" x14ac:dyDescent="0.25">
      <c r="A521" s="55">
        <v>518</v>
      </c>
      <c r="B521" s="55" t="s">
        <v>396</v>
      </c>
      <c r="C521" s="55" t="s">
        <v>458</v>
      </c>
      <c r="D521" s="79" t="s">
        <v>969</v>
      </c>
      <c r="E521" s="58" t="s">
        <v>23</v>
      </c>
      <c r="F521" s="81" t="s">
        <v>131</v>
      </c>
      <c r="J521" s="60" t="s">
        <v>50</v>
      </c>
    </row>
    <row r="522" spans="1:10" x14ac:dyDescent="0.25">
      <c r="A522" s="55">
        <v>519</v>
      </c>
      <c r="B522" s="55" t="s">
        <v>399</v>
      </c>
      <c r="C522" s="55" t="s">
        <v>609</v>
      </c>
      <c r="D522" s="79" t="s">
        <v>970</v>
      </c>
      <c r="E522" s="58" t="s">
        <v>23</v>
      </c>
      <c r="F522" s="81" t="s">
        <v>128</v>
      </c>
      <c r="J522" s="64" t="s">
        <v>53</v>
      </c>
    </row>
    <row r="523" spans="1:10" x14ac:dyDescent="0.25">
      <c r="A523" s="55">
        <v>520</v>
      </c>
      <c r="B523" s="55" t="s">
        <v>401</v>
      </c>
      <c r="C523" s="55" t="s">
        <v>357</v>
      </c>
      <c r="D523" s="79" t="s">
        <v>971</v>
      </c>
      <c r="E523" s="58" t="s">
        <v>23</v>
      </c>
      <c r="F523" s="81" t="s">
        <v>128</v>
      </c>
      <c r="J523" s="60" t="s">
        <v>50</v>
      </c>
    </row>
    <row r="524" spans="1:10" x14ac:dyDescent="0.25">
      <c r="A524" s="55">
        <v>521</v>
      </c>
      <c r="B524" s="55" t="s">
        <v>403</v>
      </c>
      <c r="C524" s="55" t="s">
        <v>233</v>
      </c>
      <c r="D524" s="79" t="s">
        <v>972</v>
      </c>
      <c r="E524" s="58" t="s">
        <v>23</v>
      </c>
      <c r="F524" s="80" t="s">
        <v>129</v>
      </c>
      <c r="J524" s="60" t="s">
        <v>50</v>
      </c>
    </row>
    <row r="525" spans="1:10" x14ac:dyDescent="0.25">
      <c r="A525" s="55">
        <v>522</v>
      </c>
      <c r="B525" s="55" t="s">
        <v>405</v>
      </c>
      <c r="C525" s="55" t="s">
        <v>233</v>
      </c>
      <c r="D525" s="79" t="s">
        <v>973</v>
      </c>
      <c r="E525" s="58" t="s">
        <v>23</v>
      </c>
      <c r="F525" s="81" t="s">
        <v>130</v>
      </c>
      <c r="J525" s="64" t="s">
        <v>50</v>
      </c>
    </row>
    <row r="526" spans="1:10" x14ac:dyDescent="0.25">
      <c r="A526" s="55">
        <v>523</v>
      </c>
      <c r="B526" s="55" t="s">
        <v>412</v>
      </c>
      <c r="C526" s="55" t="s">
        <v>162</v>
      </c>
      <c r="D526" s="79" t="s">
        <v>974</v>
      </c>
      <c r="E526" s="58" t="s">
        <v>23</v>
      </c>
      <c r="F526" s="81" t="s">
        <v>128</v>
      </c>
      <c r="J526" s="60" t="s">
        <v>50</v>
      </c>
    </row>
    <row r="527" spans="1:10" x14ac:dyDescent="0.25">
      <c r="A527" s="55">
        <v>524</v>
      </c>
      <c r="B527" s="55" t="s">
        <v>417</v>
      </c>
      <c r="C527" s="55" t="s">
        <v>198</v>
      </c>
      <c r="D527" s="79" t="s">
        <v>975</v>
      </c>
      <c r="E527" s="58" t="s">
        <v>23</v>
      </c>
      <c r="F527" s="80" t="s">
        <v>129</v>
      </c>
      <c r="J527" s="64" t="s">
        <v>52</v>
      </c>
    </row>
    <row r="528" spans="1:10" x14ac:dyDescent="0.25">
      <c r="A528" s="55">
        <v>525</v>
      </c>
      <c r="B528" s="55" t="s">
        <v>420</v>
      </c>
      <c r="C528" s="55" t="s">
        <v>558</v>
      </c>
      <c r="D528" s="79" t="s">
        <v>976</v>
      </c>
      <c r="E528" s="58" t="s">
        <v>23</v>
      </c>
      <c r="F528" s="81" t="s">
        <v>128</v>
      </c>
      <c r="J528" s="64" t="s">
        <v>54</v>
      </c>
    </row>
    <row r="529" spans="1:10" x14ac:dyDescent="0.25">
      <c r="A529" s="55">
        <v>526</v>
      </c>
      <c r="B529" s="55" t="s">
        <v>977</v>
      </c>
      <c r="C529" s="55" t="s">
        <v>220</v>
      </c>
      <c r="D529" s="79" t="s">
        <v>978</v>
      </c>
      <c r="E529" s="58" t="s">
        <v>22</v>
      </c>
      <c r="F529" s="81" t="s">
        <v>128</v>
      </c>
      <c r="J529" s="60" t="s">
        <v>50</v>
      </c>
    </row>
    <row r="530" spans="1:10" x14ac:dyDescent="0.25">
      <c r="A530" s="55">
        <v>527</v>
      </c>
      <c r="B530" s="55" t="s">
        <v>426</v>
      </c>
      <c r="C530" s="55" t="s">
        <v>189</v>
      </c>
      <c r="D530" s="79" t="s">
        <v>979</v>
      </c>
      <c r="E530" s="58" t="s">
        <v>23</v>
      </c>
      <c r="F530" s="81" t="s">
        <v>127</v>
      </c>
      <c r="J530" s="60" t="s">
        <v>50</v>
      </c>
    </row>
    <row r="531" spans="1:10" x14ac:dyDescent="0.25">
      <c r="A531" s="55">
        <v>528</v>
      </c>
      <c r="B531" s="55" t="s">
        <v>428</v>
      </c>
      <c r="C531" s="55" t="s">
        <v>466</v>
      </c>
      <c r="D531" s="79" t="s">
        <v>980</v>
      </c>
      <c r="E531" s="58" t="s">
        <v>23</v>
      </c>
      <c r="F531" s="81" t="s">
        <v>131</v>
      </c>
      <c r="J531" s="60" t="s">
        <v>50</v>
      </c>
    </row>
    <row r="532" spans="1:10" x14ac:dyDescent="0.25">
      <c r="A532" s="55">
        <v>529</v>
      </c>
      <c r="B532" s="55" t="s">
        <v>433</v>
      </c>
      <c r="C532" s="55" t="s">
        <v>215</v>
      </c>
      <c r="D532" s="79" t="s">
        <v>981</v>
      </c>
      <c r="E532" s="58" t="s">
        <v>23</v>
      </c>
      <c r="F532" s="81" t="s">
        <v>128</v>
      </c>
      <c r="J532" s="60" t="s">
        <v>50</v>
      </c>
    </row>
    <row r="533" spans="1:10" x14ac:dyDescent="0.25">
      <c r="A533" s="55">
        <v>530</v>
      </c>
      <c r="B533" s="55" t="s">
        <v>435</v>
      </c>
      <c r="C533" s="55" t="s">
        <v>153</v>
      </c>
      <c r="D533" s="79" t="s">
        <v>982</v>
      </c>
      <c r="E533" s="58" t="s">
        <v>23</v>
      </c>
      <c r="F533" s="80" t="s">
        <v>129</v>
      </c>
      <c r="J533" s="64" t="s">
        <v>54</v>
      </c>
    </row>
    <row r="534" spans="1:10" x14ac:dyDescent="0.25">
      <c r="A534" s="55">
        <v>531</v>
      </c>
      <c r="B534" s="55" t="s">
        <v>437</v>
      </c>
      <c r="C534" s="55" t="s">
        <v>162</v>
      </c>
      <c r="D534" s="79" t="s">
        <v>983</v>
      </c>
      <c r="E534" s="58" t="s">
        <v>23</v>
      </c>
      <c r="F534" s="80" t="s">
        <v>129</v>
      </c>
      <c r="J534" s="60" t="s">
        <v>50</v>
      </c>
    </row>
    <row r="535" spans="1:10" x14ac:dyDescent="0.25">
      <c r="A535" s="55">
        <v>532</v>
      </c>
      <c r="B535" s="55" t="s">
        <v>439</v>
      </c>
      <c r="C535" s="55" t="s">
        <v>162</v>
      </c>
      <c r="D535" s="79" t="s">
        <v>984</v>
      </c>
      <c r="E535" s="58" t="s">
        <v>23</v>
      </c>
      <c r="F535" s="80" t="s">
        <v>129</v>
      </c>
      <c r="J535" s="60" t="s">
        <v>50</v>
      </c>
    </row>
    <row r="536" spans="1:10" x14ac:dyDescent="0.25">
      <c r="A536" s="55">
        <v>533</v>
      </c>
      <c r="B536" s="55" t="s">
        <v>442</v>
      </c>
      <c r="C536" s="55" t="s">
        <v>655</v>
      </c>
      <c r="D536" s="79" t="s">
        <v>985</v>
      </c>
      <c r="E536" s="58" t="s">
        <v>23</v>
      </c>
      <c r="F536" s="81" t="s">
        <v>127</v>
      </c>
      <c r="J536" s="60" t="s">
        <v>50</v>
      </c>
    </row>
    <row r="537" spans="1:10" x14ac:dyDescent="0.25">
      <c r="A537" s="55">
        <v>534</v>
      </c>
      <c r="B537" s="55" t="s">
        <v>444</v>
      </c>
      <c r="C537" s="55" t="s">
        <v>613</v>
      </c>
      <c r="D537" s="79" t="s">
        <v>986</v>
      </c>
      <c r="E537" s="58" t="s">
        <v>23</v>
      </c>
      <c r="F537" s="81" t="s">
        <v>128</v>
      </c>
      <c r="J537" s="60" t="s">
        <v>50</v>
      </c>
    </row>
    <row r="538" spans="1:10" x14ac:dyDescent="0.25">
      <c r="A538" s="55">
        <v>535</v>
      </c>
      <c r="B538" s="55" t="s">
        <v>446</v>
      </c>
      <c r="C538" s="55" t="s">
        <v>198</v>
      </c>
      <c r="D538" s="79" t="s">
        <v>987</v>
      </c>
      <c r="E538" s="58" t="s">
        <v>23</v>
      </c>
      <c r="F538" s="81" t="s">
        <v>127</v>
      </c>
      <c r="J538" s="64" t="s">
        <v>52</v>
      </c>
    </row>
    <row r="539" spans="1:10" x14ac:dyDescent="0.25">
      <c r="A539" s="55">
        <v>536</v>
      </c>
      <c r="B539" s="55" t="s">
        <v>448</v>
      </c>
      <c r="C539" s="55" t="s">
        <v>266</v>
      </c>
      <c r="D539" s="79" t="s">
        <v>988</v>
      </c>
      <c r="E539" s="58" t="s">
        <v>23</v>
      </c>
      <c r="F539" s="81" t="s">
        <v>128</v>
      </c>
      <c r="J539" s="60" t="s">
        <v>50</v>
      </c>
    </row>
    <row r="540" spans="1:10" x14ac:dyDescent="0.25">
      <c r="A540" s="55">
        <v>537</v>
      </c>
      <c r="B540" s="55" t="s">
        <v>989</v>
      </c>
      <c r="C540" s="55" t="s">
        <v>315</v>
      </c>
      <c r="D540" s="79" t="s">
        <v>990</v>
      </c>
      <c r="E540" s="58" t="s">
        <v>22</v>
      </c>
      <c r="F540" s="81" t="s">
        <v>128</v>
      </c>
      <c r="J540" s="60" t="s">
        <v>50</v>
      </c>
    </row>
    <row r="541" spans="1:10" x14ac:dyDescent="0.25">
      <c r="A541" s="55">
        <v>538</v>
      </c>
      <c r="B541" s="55" t="s">
        <v>450</v>
      </c>
      <c r="C541" s="55" t="s">
        <v>186</v>
      </c>
      <c r="D541" s="79" t="s">
        <v>991</v>
      </c>
      <c r="E541" s="58" t="s">
        <v>23</v>
      </c>
      <c r="F541" s="80" t="s">
        <v>129</v>
      </c>
      <c r="J541" s="64" t="s">
        <v>54</v>
      </c>
    </row>
    <row r="542" spans="1:10" x14ac:dyDescent="0.25">
      <c r="A542" s="55">
        <v>539</v>
      </c>
      <c r="B542" s="55" t="s">
        <v>457</v>
      </c>
      <c r="C542" s="55" t="s">
        <v>241</v>
      </c>
      <c r="D542" s="79" t="s">
        <v>992</v>
      </c>
      <c r="E542" s="58" t="s">
        <v>23</v>
      </c>
      <c r="F542" s="81" t="s">
        <v>128</v>
      </c>
      <c r="J542" s="60" t="s">
        <v>50</v>
      </c>
    </row>
    <row r="543" spans="1:10" x14ac:dyDescent="0.25">
      <c r="A543" s="55">
        <v>540</v>
      </c>
      <c r="B543" s="55" t="s">
        <v>993</v>
      </c>
      <c r="C543" s="55" t="s">
        <v>133</v>
      </c>
      <c r="D543" s="79" t="s">
        <v>994</v>
      </c>
      <c r="E543" s="58" t="s">
        <v>22</v>
      </c>
      <c r="F543" s="81" t="s">
        <v>127</v>
      </c>
      <c r="J543" s="64" t="s">
        <v>50</v>
      </c>
    </row>
    <row r="544" spans="1:10" x14ac:dyDescent="0.25">
      <c r="A544" s="55">
        <v>541</v>
      </c>
      <c r="B544" s="55" t="s">
        <v>465</v>
      </c>
      <c r="C544" s="55" t="s">
        <v>312</v>
      </c>
      <c r="D544" s="79" t="s">
        <v>995</v>
      </c>
      <c r="E544" s="58" t="s">
        <v>23</v>
      </c>
      <c r="F544" s="81" t="s">
        <v>131</v>
      </c>
      <c r="J544" s="60" t="s">
        <v>50</v>
      </c>
    </row>
    <row r="545" spans="1:10" x14ac:dyDescent="0.25">
      <c r="A545" s="55">
        <v>542</v>
      </c>
      <c r="B545" s="55" t="s">
        <v>552</v>
      </c>
      <c r="C545" s="55" t="s">
        <v>183</v>
      </c>
      <c r="D545" s="79" t="s">
        <v>996</v>
      </c>
      <c r="E545" s="58" t="s">
        <v>22</v>
      </c>
      <c r="F545" s="81" t="s">
        <v>131</v>
      </c>
      <c r="J545" s="64" t="s">
        <v>53</v>
      </c>
    </row>
    <row r="546" spans="1:10" x14ac:dyDescent="0.25">
      <c r="A546" s="55">
        <v>543</v>
      </c>
      <c r="B546" s="55" t="s">
        <v>997</v>
      </c>
      <c r="C546" s="55" t="s">
        <v>139</v>
      </c>
      <c r="D546" s="79" t="s">
        <v>998</v>
      </c>
      <c r="E546" s="58" t="s">
        <v>22</v>
      </c>
      <c r="F546" s="81" t="s">
        <v>130</v>
      </c>
      <c r="J546" s="60" t="s">
        <v>50</v>
      </c>
    </row>
    <row r="547" spans="1:10" x14ac:dyDescent="0.25">
      <c r="A547" s="55">
        <v>544</v>
      </c>
      <c r="B547" s="55" t="s">
        <v>999</v>
      </c>
      <c r="C547" s="55" t="s">
        <v>153</v>
      </c>
      <c r="D547" s="79" t="s">
        <v>1000</v>
      </c>
      <c r="E547" s="58" t="s">
        <v>22</v>
      </c>
      <c r="F547" s="81" t="s">
        <v>131</v>
      </c>
      <c r="J547" s="64" t="s">
        <v>54</v>
      </c>
    </row>
    <row r="548" spans="1:10" x14ac:dyDescent="0.25">
      <c r="A548" s="55">
        <v>545</v>
      </c>
      <c r="B548" s="55" t="s">
        <v>468</v>
      </c>
      <c r="C548" s="55" t="s">
        <v>255</v>
      </c>
      <c r="D548" s="79" t="s">
        <v>1001</v>
      </c>
      <c r="E548" s="58" t="s">
        <v>23</v>
      </c>
      <c r="F548" s="81" t="s">
        <v>128</v>
      </c>
      <c r="J548" s="60" t="s">
        <v>50</v>
      </c>
    </row>
    <row r="549" spans="1:10" x14ac:dyDescent="0.25">
      <c r="A549" s="55">
        <v>546</v>
      </c>
      <c r="B549" s="55" t="s">
        <v>471</v>
      </c>
      <c r="C549" s="55" t="s">
        <v>252</v>
      </c>
      <c r="D549" s="79" t="s">
        <v>1002</v>
      </c>
      <c r="E549" s="58" t="s">
        <v>23</v>
      </c>
      <c r="F549" s="81" t="s">
        <v>128</v>
      </c>
      <c r="J549" s="64" t="s">
        <v>63</v>
      </c>
    </row>
    <row r="550" spans="1:10" x14ac:dyDescent="0.25">
      <c r="A550" s="55">
        <v>547</v>
      </c>
      <c r="B550" s="55" t="s">
        <v>473</v>
      </c>
      <c r="C550" s="55" t="s">
        <v>258</v>
      </c>
      <c r="D550" s="79" t="s">
        <v>1003</v>
      </c>
      <c r="E550" s="58" t="s">
        <v>23</v>
      </c>
      <c r="F550" s="80" t="s">
        <v>129</v>
      </c>
      <c r="J550" s="60" t="s">
        <v>50</v>
      </c>
    </row>
    <row r="551" spans="1:10" x14ac:dyDescent="0.25">
      <c r="A551" s="55">
        <v>548</v>
      </c>
      <c r="B551" s="55" t="s">
        <v>1004</v>
      </c>
      <c r="C551" s="55" t="s">
        <v>230</v>
      </c>
      <c r="D551" s="79" t="s">
        <v>1005</v>
      </c>
      <c r="E551" s="58" t="s">
        <v>22</v>
      </c>
      <c r="F551" s="80" t="s">
        <v>129</v>
      </c>
      <c r="J551" s="64" t="s">
        <v>53</v>
      </c>
    </row>
    <row r="552" spans="1:10" x14ac:dyDescent="0.25">
      <c r="A552" s="55">
        <v>549</v>
      </c>
      <c r="B552" s="55" t="s">
        <v>475</v>
      </c>
      <c r="C552" s="55" t="s">
        <v>139</v>
      </c>
      <c r="D552" s="79" t="s">
        <v>1006</v>
      </c>
      <c r="E552" s="58" t="s">
        <v>23</v>
      </c>
      <c r="F552" s="81" t="s">
        <v>128</v>
      </c>
      <c r="J552" s="60" t="s">
        <v>50</v>
      </c>
    </row>
    <row r="553" spans="1:10" x14ac:dyDescent="0.25">
      <c r="A553" s="55">
        <v>550</v>
      </c>
      <c r="B553" s="55" t="s">
        <v>477</v>
      </c>
      <c r="C553" s="55" t="s">
        <v>440</v>
      </c>
      <c r="D553" s="79" t="s">
        <v>1007</v>
      </c>
      <c r="E553" s="58" t="s">
        <v>23</v>
      </c>
      <c r="F553" s="81" t="s">
        <v>131</v>
      </c>
      <c r="J553" s="64" t="s">
        <v>54</v>
      </c>
    </row>
    <row r="554" spans="1:10" x14ac:dyDescent="0.25">
      <c r="A554" s="55">
        <v>551</v>
      </c>
      <c r="B554" s="55" t="s">
        <v>479</v>
      </c>
      <c r="C554" s="55" t="s">
        <v>252</v>
      </c>
      <c r="D554" s="79" t="s">
        <v>1008</v>
      </c>
      <c r="E554" s="58" t="s">
        <v>23</v>
      </c>
      <c r="F554" s="81" t="s">
        <v>131</v>
      </c>
      <c r="J554" s="60" t="s">
        <v>50</v>
      </c>
    </row>
    <row r="555" spans="1:10" x14ac:dyDescent="0.25">
      <c r="A555" s="55">
        <v>552</v>
      </c>
      <c r="B555" s="55" t="s">
        <v>481</v>
      </c>
      <c r="C555" s="55" t="s">
        <v>609</v>
      </c>
      <c r="D555" s="79" t="s">
        <v>1009</v>
      </c>
      <c r="E555" s="58" t="s">
        <v>23</v>
      </c>
      <c r="F555" s="80" t="s">
        <v>129</v>
      </c>
      <c r="J555" s="64" t="s">
        <v>53</v>
      </c>
    </row>
    <row r="556" spans="1:10" x14ac:dyDescent="0.25">
      <c r="A556" s="55">
        <v>553</v>
      </c>
      <c r="B556" s="55" t="s">
        <v>1010</v>
      </c>
      <c r="C556" s="55" t="s">
        <v>318</v>
      </c>
      <c r="D556" s="79" t="s">
        <v>1011</v>
      </c>
      <c r="E556" s="58" t="s">
        <v>22</v>
      </c>
      <c r="F556" s="81" t="s">
        <v>131</v>
      </c>
      <c r="J556" s="60" t="s">
        <v>50</v>
      </c>
    </row>
    <row r="557" spans="1:10" x14ac:dyDescent="0.25">
      <c r="A557" s="55">
        <v>554</v>
      </c>
      <c r="B557" s="55" t="s">
        <v>1012</v>
      </c>
      <c r="C557" s="55" t="s">
        <v>150</v>
      </c>
      <c r="D557" s="79" t="s">
        <v>1013</v>
      </c>
      <c r="E557" s="58" t="s">
        <v>22</v>
      </c>
      <c r="F557" s="80" t="s">
        <v>129</v>
      </c>
      <c r="J557" s="64" t="s">
        <v>50</v>
      </c>
    </row>
    <row r="558" spans="1:10" x14ac:dyDescent="0.25">
      <c r="A558" s="55">
        <v>555</v>
      </c>
      <c r="B558" s="55" t="s">
        <v>1014</v>
      </c>
      <c r="C558" s="55" t="s">
        <v>252</v>
      </c>
      <c r="D558" s="79" t="s">
        <v>1015</v>
      </c>
      <c r="E558" s="58" t="s">
        <v>22</v>
      </c>
      <c r="F558" s="81" t="s">
        <v>131</v>
      </c>
      <c r="J558" s="64" t="s">
        <v>63</v>
      </c>
    </row>
    <row r="559" spans="1:10" x14ac:dyDescent="0.25">
      <c r="A559" s="55">
        <v>556</v>
      </c>
      <c r="B559" s="55" t="s">
        <v>485</v>
      </c>
      <c r="C559" s="55" t="s">
        <v>410</v>
      </c>
      <c r="D559" s="79" t="s">
        <v>1016</v>
      </c>
      <c r="E559" s="58" t="s">
        <v>23</v>
      </c>
      <c r="F559" s="81" t="s">
        <v>130</v>
      </c>
      <c r="J559" s="64" t="s">
        <v>50</v>
      </c>
    </row>
    <row r="560" spans="1:10" x14ac:dyDescent="0.25">
      <c r="A560" s="55"/>
      <c r="B560" s="61"/>
      <c r="C560" s="61"/>
      <c r="D560" s="12"/>
      <c r="E560" s="13"/>
      <c r="F560" s="81"/>
    </row>
    <row r="561" spans="1:6" x14ac:dyDescent="0.25">
      <c r="A561" s="55"/>
      <c r="B561" s="61"/>
      <c r="C561" s="61"/>
      <c r="D561" s="12"/>
      <c r="E561" s="13"/>
      <c r="F561" s="81"/>
    </row>
    <row r="562" spans="1:6" x14ac:dyDescent="0.25">
      <c r="A562" s="55"/>
      <c r="B562" s="61"/>
      <c r="C562" s="61"/>
      <c r="D562" s="12"/>
      <c r="E562" s="13"/>
      <c r="F562" s="81"/>
    </row>
    <row r="563" spans="1:6" x14ac:dyDescent="0.25">
      <c r="A563" s="55"/>
      <c r="B563" s="61"/>
      <c r="C563" s="61"/>
      <c r="D563" s="12"/>
      <c r="E563" s="13"/>
      <c r="F563" s="81"/>
    </row>
    <row r="564" spans="1:6" x14ac:dyDescent="0.25">
      <c r="A564" s="55"/>
      <c r="B564" s="61"/>
      <c r="C564" s="61"/>
      <c r="D564" s="12"/>
      <c r="E564" s="13"/>
    </row>
    <row r="565" spans="1:6" x14ac:dyDescent="0.25">
      <c r="A565" s="55"/>
      <c r="B565" s="61"/>
      <c r="C565" s="61"/>
      <c r="D565" s="12"/>
      <c r="E565" s="13"/>
    </row>
    <row r="566" spans="1:6" x14ac:dyDescent="0.25">
      <c r="A566" s="55"/>
      <c r="B566" s="61"/>
      <c r="C566" s="61"/>
      <c r="D566" s="12"/>
      <c r="E566" s="13"/>
    </row>
    <row r="567" spans="1:6" x14ac:dyDescent="0.25">
      <c r="A567" s="55"/>
      <c r="B567" s="61"/>
      <c r="C567" s="61"/>
      <c r="D567" s="13"/>
      <c r="E567" s="13"/>
    </row>
    <row r="568" spans="1:6" x14ac:dyDescent="0.25">
      <c r="A568" s="55"/>
      <c r="B568" s="61"/>
      <c r="C568" s="61"/>
      <c r="D568" s="12"/>
      <c r="E568" s="13"/>
    </row>
    <row r="569" spans="1:6" x14ac:dyDescent="0.25">
      <c r="A569" s="55"/>
      <c r="B569" s="61"/>
      <c r="C569" s="61"/>
      <c r="D569" s="12"/>
      <c r="E569" s="13"/>
    </row>
    <row r="570" spans="1:6" x14ac:dyDescent="0.25">
      <c r="A570" s="55"/>
      <c r="B570" s="61"/>
      <c r="C570" s="61"/>
      <c r="D570" s="12"/>
      <c r="E570" s="13"/>
    </row>
    <row r="571" spans="1:6" x14ac:dyDescent="0.25">
      <c r="A571" s="65"/>
      <c r="B571" s="61"/>
      <c r="C571" s="61"/>
      <c r="D571" s="12"/>
      <c r="E571" s="13"/>
    </row>
    <row r="572" spans="1:6" x14ac:dyDescent="0.25">
      <c r="A572" s="65"/>
      <c r="B572" s="61"/>
      <c r="C572" s="61"/>
      <c r="D572" s="12"/>
      <c r="E572" s="13"/>
    </row>
    <row r="573" spans="1:6" x14ac:dyDescent="0.25">
      <c r="A573" s="65"/>
      <c r="B573" s="61"/>
      <c r="C573" s="61"/>
      <c r="D573" s="12"/>
      <c r="E573" s="13"/>
    </row>
    <row r="574" spans="1:6" x14ac:dyDescent="0.25">
      <c r="A574" s="65"/>
      <c r="B574" s="61"/>
      <c r="C574" s="61"/>
      <c r="D574" s="12"/>
      <c r="E574" s="13"/>
    </row>
    <row r="575" spans="1:6" x14ac:dyDescent="0.25">
      <c r="A575" s="65"/>
      <c r="B575" s="61"/>
      <c r="C575" s="61"/>
      <c r="D575" s="12"/>
      <c r="E575" s="13"/>
    </row>
    <row r="576" spans="1:6" x14ac:dyDescent="0.25">
      <c r="A576" s="65"/>
      <c r="B576" s="61"/>
      <c r="C576" s="61"/>
      <c r="D576" s="12"/>
      <c r="E576" s="13"/>
    </row>
    <row r="577" spans="1:5" x14ac:dyDescent="0.25">
      <c r="A577" s="65"/>
      <c r="B577" s="61"/>
      <c r="C577" s="61"/>
      <c r="D577" s="12"/>
      <c r="E577" s="13"/>
    </row>
    <row r="578" spans="1:5" x14ac:dyDescent="0.25">
      <c r="A578" s="65"/>
      <c r="B578" s="61"/>
      <c r="C578" s="61"/>
      <c r="D578" s="12"/>
      <c r="E578" s="13"/>
    </row>
    <row r="579" spans="1:5" x14ac:dyDescent="0.25">
      <c r="A579" s="65"/>
      <c r="B579" s="61"/>
      <c r="C579" s="61"/>
      <c r="D579" s="12"/>
      <c r="E579" s="13"/>
    </row>
    <row r="580" spans="1:5" x14ac:dyDescent="0.25">
      <c r="A580" s="65"/>
      <c r="B580" s="61"/>
      <c r="C580" s="61"/>
      <c r="D580" s="12"/>
      <c r="E580" s="13"/>
    </row>
    <row r="581" spans="1:5" x14ac:dyDescent="0.25">
      <c r="A581" s="65"/>
      <c r="B581" s="61"/>
      <c r="C581" s="61"/>
      <c r="D581" s="12"/>
      <c r="E581" s="13"/>
    </row>
    <row r="582" spans="1:5" x14ac:dyDescent="0.25">
      <c r="A582" s="65"/>
      <c r="B582" s="61"/>
      <c r="C582" s="61"/>
      <c r="D582" s="12"/>
      <c r="E582" s="13"/>
    </row>
    <row r="583" spans="1:5" x14ac:dyDescent="0.25">
      <c r="A583" s="65"/>
      <c r="B583" s="61"/>
      <c r="C583" s="61"/>
      <c r="D583" s="12"/>
      <c r="E583" s="13"/>
    </row>
    <row r="584" spans="1:5" x14ac:dyDescent="0.25">
      <c r="A584" s="65"/>
      <c r="B584" s="61"/>
      <c r="C584" s="61"/>
      <c r="D584" s="12"/>
      <c r="E584" s="13"/>
    </row>
    <row r="585" spans="1:5" x14ac:dyDescent="0.25">
      <c r="A585" s="65"/>
      <c r="B585" s="61"/>
      <c r="C585" s="61"/>
      <c r="D585" s="12"/>
      <c r="E585" s="13"/>
    </row>
    <row r="586" spans="1:5" x14ac:dyDescent="0.25">
      <c r="A586" s="65"/>
      <c r="B586" s="61"/>
      <c r="C586" s="61"/>
      <c r="D586" s="13"/>
      <c r="E586" s="13"/>
    </row>
    <row r="587" spans="1:5" x14ac:dyDescent="0.25">
      <c r="A587" s="65"/>
      <c r="B587" s="61"/>
      <c r="C587" s="61"/>
      <c r="D587" s="12"/>
      <c r="E587" s="13"/>
    </row>
    <row r="588" spans="1:5" x14ac:dyDescent="0.25">
      <c r="A588" s="65"/>
      <c r="B588" s="61"/>
      <c r="C588" s="61"/>
      <c r="D588" s="12"/>
      <c r="E588" s="13"/>
    </row>
    <row r="589" spans="1:5" x14ac:dyDescent="0.25">
      <c r="A589" s="65"/>
      <c r="B589" s="61"/>
      <c r="C589" s="61"/>
      <c r="D589" s="12"/>
      <c r="E589" s="13"/>
    </row>
    <row r="590" spans="1:5" x14ac:dyDescent="0.25">
      <c r="A590" s="65"/>
      <c r="B590" s="61"/>
      <c r="C590" s="61"/>
      <c r="D590" s="12"/>
      <c r="E590" s="13"/>
    </row>
    <row r="591" spans="1:5" x14ac:dyDescent="0.25">
      <c r="A591" s="65"/>
      <c r="B591" s="61"/>
      <c r="C591" s="61"/>
      <c r="D591" s="12"/>
      <c r="E591" s="13"/>
    </row>
    <row r="592" spans="1:5" x14ac:dyDescent="0.25">
      <c r="A592" s="65"/>
      <c r="B592" s="61"/>
      <c r="C592" s="61"/>
      <c r="D592" s="12"/>
      <c r="E592" s="13"/>
    </row>
    <row r="593" spans="1:5" x14ac:dyDescent="0.25">
      <c r="A593" s="65"/>
      <c r="B593" s="61"/>
      <c r="C593" s="61"/>
      <c r="D593" s="12"/>
      <c r="E593" s="13"/>
    </row>
    <row r="594" spans="1:5" x14ac:dyDescent="0.25">
      <c r="A594" s="65"/>
      <c r="B594" s="61"/>
      <c r="C594" s="61"/>
      <c r="D594" s="12"/>
      <c r="E594" s="13"/>
    </row>
    <row r="595" spans="1:5" x14ac:dyDescent="0.25">
      <c r="A595" s="65"/>
      <c r="B595" s="61"/>
      <c r="C595" s="61"/>
      <c r="D595" s="12"/>
      <c r="E595" s="13"/>
    </row>
    <row r="596" spans="1:5" x14ac:dyDescent="0.25">
      <c r="A596" s="65"/>
      <c r="B596" s="61"/>
      <c r="C596" s="61"/>
      <c r="D596" s="12"/>
      <c r="E596" s="13"/>
    </row>
    <row r="597" spans="1:5" x14ac:dyDescent="0.25">
      <c r="A597" s="65"/>
      <c r="B597" s="61"/>
      <c r="C597" s="61"/>
      <c r="D597" s="12"/>
      <c r="E597" s="13"/>
    </row>
    <row r="598" spans="1:5" x14ac:dyDescent="0.25">
      <c r="A598" s="65"/>
      <c r="B598" s="61"/>
      <c r="C598" s="61"/>
      <c r="D598" s="12"/>
      <c r="E598" s="13"/>
    </row>
    <row r="599" spans="1:5" x14ac:dyDescent="0.25">
      <c r="A599" s="65"/>
      <c r="B599" s="61"/>
      <c r="C599" s="61"/>
      <c r="D599" s="12"/>
      <c r="E599" s="13"/>
    </row>
    <row r="600" spans="1:5" x14ac:dyDescent="0.25">
      <c r="A600" s="65"/>
      <c r="B600" s="61"/>
      <c r="C600" s="61"/>
      <c r="D600" s="12"/>
      <c r="E600" s="13"/>
    </row>
    <row r="601" spans="1:5" x14ac:dyDescent="0.25">
      <c r="A601" s="65"/>
      <c r="B601" s="61"/>
      <c r="C601" s="61"/>
      <c r="D601" s="12"/>
      <c r="E601" s="13"/>
    </row>
    <row r="602" spans="1:5" x14ac:dyDescent="0.25">
      <c r="A602" s="65"/>
      <c r="B602" s="61"/>
      <c r="C602" s="61"/>
      <c r="D602" s="12"/>
      <c r="E602" s="13"/>
    </row>
    <row r="603" spans="1:5" x14ac:dyDescent="0.25">
      <c r="A603" s="65"/>
      <c r="B603" s="61"/>
      <c r="C603" s="61"/>
      <c r="D603" s="12"/>
      <c r="E603" s="13"/>
    </row>
    <row r="604" spans="1:5" x14ac:dyDescent="0.25">
      <c r="A604" s="65"/>
      <c r="B604" s="61"/>
      <c r="C604" s="61"/>
      <c r="D604" s="12"/>
      <c r="E604" s="13"/>
    </row>
    <row r="605" spans="1:5" x14ac:dyDescent="0.25">
      <c r="A605" s="65"/>
      <c r="B605" s="61"/>
      <c r="C605" s="61"/>
      <c r="D605" s="13"/>
      <c r="E605" s="13"/>
    </row>
    <row r="606" spans="1:5" x14ac:dyDescent="0.25">
      <c r="A606" s="65"/>
      <c r="B606" s="61"/>
      <c r="C606" s="61"/>
      <c r="D606" s="12"/>
      <c r="E606" s="13"/>
    </row>
    <row r="607" spans="1:5" x14ac:dyDescent="0.25">
      <c r="A607" s="65"/>
      <c r="B607" s="61"/>
      <c r="C607" s="61"/>
      <c r="D607" s="12"/>
      <c r="E607" s="13"/>
    </row>
    <row r="608" spans="1:5" x14ac:dyDescent="0.25">
      <c r="A608" s="65"/>
      <c r="B608" s="61"/>
      <c r="C608" s="61"/>
      <c r="D608" s="12"/>
      <c r="E608" s="13"/>
    </row>
    <row r="609" spans="1:5" x14ac:dyDescent="0.25">
      <c r="A609" s="65"/>
      <c r="B609" s="61"/>
      <c r="C609" s="61"/>
      <c r="D609" s="12"/>
      <c r="E609" s="13"/>
    </row>
    <row r="610" spans="1:5" x14ac:dyDescent="0.25">
      <c r="A610" s="65"/>
      <c r="B610" s="61"/>
      <c r="C610" s="61"/>
      <c r="D610" s="12"/>
      <c r="E610" s="13"/>
    </row>
    <row r="611" spans="1:5" x14ac:dyDescent="0.25">
      <c r="A611" s="65"/>
      <c r="B611" s="61"/>
      <c r="C611" s="61"/>
      <c r="D611" s="12"/>
      <c r="E611" s="13"/>
    </row>
    <row r="612" spans="1:5" x14ac:dyDescent="0.25">
      <c r="A612" s="65"/>
      <c r="B612" s="61"/>
      <c r="C612" s="61"/>
      <c r="D612" s="12"/>
      <c r="E612" s="13"/>
    </row>
    <row r="613" spans="1:5" x14ac:dyDescent="0.25">
      <c r="A613" s="65"/>
      <c r="B613" s="61"/>
      <c r="C613" s="61"/>
      <c r="D613" s="12"/>
      <c r="E613" s="13"/>
    </row>
    <row r="614" spans="1:5" x14ac:dyDescent="0.25">
      <c r="A614" s="65"/>
      <c r="B614" s="61"/>
      <c r="C614" s="61"/>
      <c r="D614" s="12"/>
      <c r="E614" s="13"/>
    </row>
    <row r="615" spans="1:5" x14ac:dyDescent="0.25">
      <c r="A615" s="65"/>
      <c r="B615" s="61"/>
      <c r="C615" s="61"/>
      <c r="D615" s="12"/>
      <c r="E615" s="13"/>
    </row>
    <row r="616" spans="1:5" x14ac:dyDescent="0.25">
      <c r="A616" s="65"/>
      <c r="B616" s="61"/>
      <c r="C616" s="61"/>
      <c r="D616" s="12"/>
      <c r="E616" s="13"/>
    </row>
    <row r="617" spans="1:5" x14ac:dyDescent="0.25">
      <c r="A617" s="65"/>
      <c r="B617" s="61"/>
      <c r="C617" s="61"/>
      <c r="D617" s="12"/>
      <c r="E617" s="13"/>
    </row>
    <row r="618" spans="1:5" x14ac:dyDescent="0.25">
      <c r="A618" s="65"/>
      <c r="B618" s="61"/>
      <c r="C618" s="61"/>
      <c r="D618" s="12"/>
      <c r="E618" s="13"/>
    </row>
    <row r="619" spans="1:5" x14ac:dyDescent="0.25">
      <c r="A619" s="65"/>
      <c r="B619" s="61"/>
      <c r="C619" s="61"/>
      <c r="D619" s="12"/>
      <c r="E619" s="13"/>
    </row>
    <row r="620" spans="1:5" x14ac:dyDescent="0.25">
      <c r="A620" s="65"/>
      <c r="B620" s="61"/>
      <c r="C620" s="61"/>
      <c r="D620" s="12"/>
      <c r="E620" s="13"/>
    </row>
    <row r="621" spans="1:5" x14ac:dyDescent="0.25">
      <c r="A621" s="65"/>
      <c r="B621" s="61"/>
      <c r="C621" s="61"/>
      <c r="D621" s="12"/>
      <c r="E621" s="13"/>
    </row>
    <row r="622" spans="1:5" x14ac:dyDescent="0.25">
      <c r="A622" s="65"/>
      <c r="B622" s="61"/>
      <c r="C622" s="61"/>
      <c r="D622" s="12"/>
      <c r="E622" s="13"/>
    </row>
    <row r="623" spans="1:5" x14ac:dyDescent="0.25">
      <c r="A623" s="65"/>
      <c r="B623" s="61"/>
      <c r="C623" s="61"/>
      <c r="D623" s="12"/>
      <c r="E623" s="13"/>
    </row>
    <row r="624" spans="1:5" x14ac:dyDescent="0.25">
      <c r="A624" s="65"/>
      <c r="B624" s="61"/>
      <c r="C624" s="61"/>
      <c r="D624" s="13"/>
      <c r="E624" s="13"/>
    </row>
    <row r="625" spans="1:5" x14ac:dyDescent="0.25">
      <c r="A625" s="65"/>
      <c r="B625" s="61"/>
      <c r="C625" s="61"/>
      <c r="D625" s="12"/>
      <c r="E625" s="13"/>
    </row>
    <row r="626" spans="1:5" x14ac:dyDescent="0.25">
      <c r="A626" s="65"/>
      <c r="B626" s="61"/>
      <c r="C626" s="61"/>
      <c r="D626" s="12"/>
      <c r="E626" s="13"/>
    </row>
    <row r="627" spans="1:5" x14ac:dyDescent="0.25">
      <c r="A627" s="65"/>
      <c r="B627" s="61"/>
      <c r="C627" s="61"/>
      <c r="D627" s="12"/>
      <c r="E627" s="13"/>
    </row>
    <row r="628" spans="1:5" x14ac:dyDescent="0.25">
      <c r="A628" s="65"/>
      <c r="B628" s="61"/>
      <c r="C628" s="61"/>
      <c r="D628" s="12"/>
      <c r="E628" s="13"/>
    </row>
    <row r="629" spans="1:5" x14ac:dyDescent="0.25">
      <c r="A629" s="65"/>
      <c r="B629" s="61"/>
      <c r="C629" s="61"/>
      <c r="D629" s="12"/>
      <c r="E629" s="13"/>
    </row>
    <row r="630" spans="1:5" x14ac:dyDescent="0.25">
      <c r="A630" s="65"/>
      <c r="B630" s="61"/>
      <c r="C630" s="61"/>
      <c r="D630" s="12"/>
      <c r="E630" s="13"/>
    </row>
    <row r="631" spans="1:5" x14ac:dyDescent="0.25">
      <c r="A631" s="65"/>
      <c r="B631" s="61"/>
      <c r="C631" s="61"/>
      <c r="D631" s="12"/>
      <c r="E631" s="13"/>
    </row>
    <row r="632" spans="1:5" x14ac:dyDescent="0.25">
      <c r="A632" s="65"/>
      <c r="B632" s="61"/>
      <c r="C632" s="61"/>
      <c r="D632" s="12"/>
      <c r="E632" s="13"/>
    </row>
    <row r="633" spans="1:5" x14ac:dyDescent="0.25">
      <c r="A633" s="65"/>
      <c r="B633" s="61"/>
      <c r="C633" s="61"/>
      <c r="D633" s="12"/>
      <c r="E633" s="13"/>
    </row>
    <row r="634" spans="1:5" x14ac:dyDescent="0.25">
      <c r="A634" s="65"/>
      <c r="B634" s="61"/>
      <c r="C634" s="61"/>
      <c r="D634" s="12"/>
      <c r="E634" s="13"/>
    </row>
    <row r="635" spans="1:5" x14ac:dyDescent="0.25">
      <c r="A635" s="65"/>
      <c r="B635" s="61"/>
      <c r="C635" s="61"/>
      <c r="D635" s="12"/>
      <c r="E635" s="13"/>
    </row>
    <row r="636" spans="1:5" x14ac:dyDescent="0.25">
      <c r="A636" s="65"/>
      <c r="B636" s="61"/>
      <c r="C636" s="61"/>
      <c r="D636" s="12"/>
      <c r="E636" s="13"/>
    </row>
    <row r="637" spans="1:5" x14ac:dyDescent="0.25">
      <c r="A637" s="65"/>
      <c r="B637" s="61"/>
      <c r="C637" s="61"/>
      <c r="D637" s="12"/>
      <c r="E637" s="13"/>
    </row>
    <row r="638" spans="1:5" x14ac:dyDescent="0.25">
      <c r="A638" s="65"/>
      <c r="B638" s="61"/>
      <c r="C638" s="61"/>
      <c r="D638" s="12"/>
      <c r="E638" s="13"/>
    </row>
    <row r="639" spans="1:5" x14ac:dyDescent="0.25">
      <c r="A639" s="65"/>
      <c r="B639" s="61"/>
      <c r="C639" s="61"/>
      <c r="D639" s="12"/>
      <c r="E639" s="13"/>
    </row>
    <row r="640" spans="1:5" x14ac:dyDescent="0.25">
      <c r="A640" s="65"/>
      <c r="B640" s="61"/>
      <c r="C640" s="61"/>
      <c r="D640" s="12"/>
      <c r="E640" s="13"/>
    </row>
    <row r="641" spans="1:5" x14ac:dyDescent="0.25">
      <c r="A641" s="65"/>
      <c r="B641" s="61"/>
      <c r="C641" s="61"/>
      <c r="D641" s="12"/>
      <c r="E641" s="13"/>
    </row>
    <row r="642" spans="1:5" x14ac:dyDescent="0.25">
      <c r="A642" s="65"/>
      <c r="B642" s="61"/>
      <c r="C642" s="61"/>
      <c r="D642" s="12"/>
      <c r="E642" s="13"/>
    </row>
    <row r="643" spans="1:5" x14ac:dyDescent="0.25">
      <c r="A643" s="65"/>
      <c r="B643" s="61"/>
      <c r="C643" s="61"/>
      <c r="D643" s="13"/>
      <c r="E643" s="13"/>
    </row>
    <row r="644" spans="1:5" x14ac:dyDescent="0.25">
      <c r="A644" s="65"/>
      <c r="B644" s="61"/>
      <c r="C644" s="61"/>
      <c r="D644" s="12"/>
      <c r="E644" s="13"/>
    </row>
    <row r="645" spans="1:5" x14ac:dyDescent="0.25">
      <c r="A645" s="65"/>
      <c r="B645" s="61"/>
      <c r="C645" s="61"/>
      <c r="D645" s="12"/>
      <c r="E645" s="13"/>
    </row>
    <row r="646" spans="1:5" x14ac:dyDescent="0.25">
      <c r="A646" s="65"/>
      <c r="B646" s="61"/>
      <c r="C646" s="61"/>
      <c r="D646" s="12"/>
      <c r="E646" s="13"/>
    </row>
    <row r="647" spans="1:5" x14ac:dyDescent="0.25">
      <c r="A647" s="65"/>
      <c r="B647" s="61"/>
      <c r="C647" s="61"/>
      <c r="D647" s="12"/>
      <c r="E647" s="13"/>
    </row>
    <row r="648" spans="1:5" x14ac:dyDescent="0.25">
      <c r="A648" s="65"/>
      <c r="B648" s="61"/>
      <c r="C648" s="61"/>
      <c r="D648" s="12"/>
      <c r="E648" s="13"/>
    </row>
    <row r="649" spans="1:5" x14ac:dyDescent="0.25">
      <c r="A649" s="65"/>
      <c r="B649" s="61"/>
      <c r="C649" s="61"/>
      <c r="D649" s="12"/>
      <c r="E649" s="13"/>
    </row>
    <row r="650" spans="1:5" x14ac:dyDescent="0.25">
      <c r="A650" s="65"/>
      <c r="B650" s="61"/>
      <c r="C650" s="61"/>
      <c r="D650" s="12"/>
      <c r="E650" s="13"/>
    </row>
    <row r="651" spans="1:5" x14ac:dyDescent="0.25">
      <c r="A651" s="65"/>
      <c r="B651" s="61"/>
      <c r="C651" s="61"/>
      <c r="D651" s="12"/>
      <c r="E651" s="13"/>
    </row>
    <row r="652" spans="1:5" x14ac:dyDescent="0.25">
      <c r="A652" s="65"/>
      <c r="B652" s="61"/>
      <c r="C652" s="61"/>
      <c r="D652" s="12"/>
      <c r="E652" s="13"/>
    </row>
    <row r="653" spans="1:5" x14ac:dyDescent="0.25">
      <c r="A653" s="65"/>
      <c r="B653" s="61"/>
      <c r="C653" s="61"/>
      <c r="D653" s="12"/>
      <c r="E653" s="13"/>
    </row>
    <row r="654" spans="1:5" x14ac:dyDescent="0.25">
      <c r="A654" s="65"/>
      <c r="B654" s="61"/>
      <c r="C654" s="61"/>
      <c r="D654" s="12"/>
      <c r="E654" s="13"/>
    </row>
    <row r="655" spans="1:5" x14ac:dyDescent="0.25">
      <c r="A655" s="65"/>
      <c r="B655" s="61"/>
      <c r="C655" s="61"/>
      <c r="D655" s="12"/>
      <c r="E655" s="13"/>
    </row>
    <row r="656" spans="1:5" x14ac:dyDescent="0.25">
      <c r="A656" s="65"/>
      <c r="B656" s="61"/>
      <c r="C656" s="61"/>
      <c r="D656" s="12"/>
      <c r="E656" s="13"/>
    </row>
    <row r="657" spans="1:5" x14ac:dyDescent="0.25">
      <c r="A657" s="65"/>
      <c r="B657" s="61"/>
      <c r="C657" s="61"/>
      <c r="D657" s="12"/>
      <c r="E657" s="13"/>
    </row>
    <row r="658" spans="1:5" x14ac:dyDescent="0.25">
      <c r="A658" s="65"/>
      <c r="B658" s="61"/>
      <c r="C658" s="61"/>
      <c r="D658" s="12"/>
      <c r="E658" s="13"/>
    </row>
    <row r="659" spans="1:5" x14ac:dyDescent="0.25">
      <c r="A659" s="65"/>
      <c r="B659" s="61"/>
      <c r="C659" s="61"/>
      <c r="D659" s="12"/>
      <c r="E659" s="13"/>
    </row>
    <row r="660" spans="1:5" x14ac:dyDescent="0.25">
      <c r="A660" s="65"/>
      <c r="B660" s="61"/>
      <c r="C660" s="61"/>
      <c r="D660" s="12"/>
      <c r="E660" s="13"/>
    </row>
    <row r="661" spans="1:5" x14ac:dyDescent="0.25">
      <c r="A661" s="65"/>
      <c r="B661" s="61"/>
      <c r="C661" s="61"/>
      <c r="D661" s="12"/>
      <c r="E661" s="13"/>
    </row>
    <row r="662" spans="1:5" x14ac:dyDescent="0.25">
      <c r="A662" s="65"/>
      <c r="B662" s="61"/>
      <c r="C662" s="61"/>
      <c r="D662" s="13"/>
      <c r="E662" s="13"/>
    </row>
    <row r="663" spans="1:5" x14ac:dyDescent="0.25">
      <c r="A663" s="65"/>
      <c r="B663" s="61"/>
      <c r="C663" s="61"/>
      <c r="D663" s="12"/>
      <c r="E663" s="13"/>
    </row>
    <row r="664" spans="1:5" x14ac:dyDescent="0.25">
      <c r="A664" s="65"/>
      <c r="B664" s="61"/>
      <c r="C664" s="61"/>
      <c r="D664" s="12"/>
      <c r="E664" s="13"/>
    </row>
    <row r="665" spans="1:5" x14ac:dyDescent="0.25">
      <c r="A665" s="65"/>
      <c r="B665" s="61"/>
      <c r="C665" s="61"/>
      <c r="D665" s="12"/>
      <c r="E665" s="13"/>
    </row>
    <row r="666" spans="1:5" x14ac:dyDescent="0.25">
      <c r="A666" s="65"/>
      <c r="B666" s="61"/>
      <c r="C666" s="61"/>
      <c r="D666" s="12"/>
      <c r="E666" s="13"/>
    </row>
    <row r="667" spans="1:5" x14ac:dyDescent="0.25">
      <c r="A667" s="65"/>
      <c r="B667" s="61"/>
      <c r="C667" s="61"/>
      <c r="D667" s="12"/>
      <c r="E667" s="13"/>
    </row>
    <row r="668" spans="1:5" x14ac:dyDescent="0.25">
      <c r="A668" s="65"/>
      <c r="B668" s="61"/>
      <c r="C668" s="61"/>
      <c r="D668" s="12"/>
      <c r="E668" s="13"/>
    </row>
    <row r="669" spans="1:5" x14ac:dyDescent="0.25">
      <c r="A669" s="65"/>
      <c r="B669" s="61"/>
      <c r="C669" s="61"/>
      <c r="D669" s="12"/>
      <c r="E669" s="13"/>
    </row>
    <row r="670" spans="1:5" x14ac:dyDescent="0.25">
      <c r="A670" s="65"/>
      <c r="B670" s="61"/>
      <c r="C670" s="61"/>
      <c r="D670" s="12"/>
      <c r="E670" s="13"/>
    </row>
    <row r="671" spans="1:5" x14ac:dyDescent="0.25">
      <c r="A671" s="65"/>
      <c r="B671" s="61"/>
      <c r="C671" s="61"/>
      <c r="D671" s="12"/>
      <c r="E671" s="13"/>
    </row>
    <row r="672" spans="1:5" x14ac:dyDescent="0.25">
      <c r="A672" s="65"/>
      <c r="B672" s="61"/>
      <c r="C672" s="61"/>
      <c r="D672" s="12"/>
      <c r="E672" s="13"/>
    </row>
    <row r="673" spans="1:5" x14ac:dyDescent="0.25">
      <c r="A673" s="65"/>
      <c r="B673" s="61"/>
      <c r="C673" s="61"/>
      <c r="D673" s="12"/>
      <c r="E673" s="13"/>
    </row>
    <row r="674" spans="1:5" x14ac:dyDescent="0.25">
      <c r="A674" s="65"/>
      <c r="B674" s="61"/>
      <c r="C674" s="61"/>
      <c r="D674" s="12"/>
      <c r="E674" s="13"/>
    </row>
    <row r="675" spans="1:5" x14ac:dyDescent="0.25">
      <c r="A675" s="65"/>
      <c r="B675" s="61"/>
      <c r="C675" s="61"/>
      <c r="D675" s="12"/>
      <c r="E675" s="13"/>
    </row>
    <row r="676" spans="1:5" x14ac:dyDescent="0.25">
      <c r="A676" s="65"/>
      <c r="B676" s="61"/>
      <c r="C676" s="61"/>
      <c r="D676" s="12"/>
      <c r="E676" s="13"/>
    </row>
    <row r="677" spans="1:5" x14ac:dyDescent="0.25">
      <c r="A677" s="65"/>
      <c r="B677" s="61"/>
      <c r="C677" s="61"/>
      <c r="D677" s="12"/>
      <c r="E677" s="13"/>
    </row>
    <row r="678" spans="1:5" x14ac:dyDescent="0.25">
      <c r="A678" s="65"/>
      <c r="B678" s="61"/>
      <c r="C678" s="61"/>
      <c r="D678" s="12"/>
      <c r="E678" s="13"/>
    </row>
    <row r="679" spans="1:5" x14ac:dyDescent="0.25">
      <c r="A679" s="65"/>
      <c r="B679" s="61"/>
      <c r="C679" s="61"/>
      <c r="D679" s="12"/>
      <c r="E679" s="13"/>
    </row>
    <row r="680" spans="1:5" x14ac:dyDescent="0.25">
      <c r="A680" s="65"/>
      <c r="B680" s="61"/>
      <c r="C680" s="61"/>
      <c r="D680" s="12"/>
      <c r="E680" s="13"/>
    </row>
    <row r="681" spans="1:5" x14ac:dyDescent="0.25">
      <c r="A681" s="65"/>
      <c r="B681" s="61"/>
      <c r="C681" s="61"/>
      <c r="D681" s="13"/>
      <c r="E681" s="13"/>
    </row>
    <row r="682" spans="1:5" x14ac:dyDescent="0.25">
      <c r="A682" s="65"/>
      <c r="B682" s="61"/>
      <c r="C682" s="61"/>
      <c r="D682" s="12"/>
      <c r="E682" s="13"/>
    </row>
    <row r="683" spans="1:5" x14ac:dyDescent="0.25">
      <c r="A683" s="65"/>
      <c r="B683" s="61"/>
      <c r="C683" s="61"/>
      <c r="D683" s="12"/>
      <c r="E683" s="13"/>
    </row>
    <row r="684" spans="1:5" x14ac:dyDescent="0.25">
      <c r="A684" s="65"/>
      <c r="B684" s="61"/>
      <c r="C684" s="61"/>
      <c r="D684" s="12"/>
      <c r="E684" s="13"/>
    </row>
    <row r="685" spans="1:5" x14ac:dyDescent="0.25">
      <c r="A685" s="65"/>
      <c r="B685" s="61"/>
      <c r="C685" s="61"/>
      <c r="D685" s="12"/>
      <c r="E685" s="13"/>
    </row>
    <row r="686" spans="1:5" x14ac:dyDescent="0.25">
      <c r="A686" s="65"/>
      <c r="B686" s="61"/>
      <c r="C686" s="61"/>
      <c r="D686" s="12"/>
      <c r="E686" s="13"/>
    </row>
    <row r="687" spans="1:5" x14ac:dyDescent="0.25">
      <c r="A687" s="65"/>
      <c r="B687" s="61"/>
      <c r="C687" s="61"/>
      <c r="D687" s="12"/>
      <c r="E687" s="13"/>
    </row>
    <row r="688" spans="1:5" x14ac:dyDescent="0.25">
      <c r="A688" s="65"/>
      <c r="B688" s="61"/>
      <c r="C688" s="61"/>
      <c r="D688" s="12"/>
      <c r="E688" s="13"/>
    </row>
    <row r="689" spans="1:5" x14ac:dyDescent="0.25">
      <c r="A689" s="65"/>
      <c r="B689" s="61"/>
      <c r="C689" s="61"/>
      <c r="D689" s="12"/>
      <c r="E689" s="13"/>
    </row>
    <row r="690" spans="1:5" x14ac:dyDescent="0.25">
      <c r="A690" s="65"/>
      <c r="B690" s="61"/>
      <c r="C690" s="61"/>
      <c r="D690" s="12"/>
      <c r="E690" s="13"/>
    </row>
    <row r="691" spans="1:5" x14ac:dyDescent="0.25">
      <c r="A691" s="65"/>
      <c r="B691" s="61"/>
      <c r="C691" s="61"/>
      <c r="D691" s="12"/>
      <c r="E691" s="13"/>
    </row>
    <row r="692" spans="1:5" x14ac:dyDescent="0.25">
      <c r="A692" s="65"/>
      <c r="B692" s="61"/>
      <c r="C692" s="61"/>
      <c r="D692" s="12"/>
      <c r="E692" s="13"/>
    </row>
    <row r="693" spans="1:5" x14ac:dyDescent="0.25">
      <c r="A693" s="65"/>
      <c r="B693" s="61"/>
      <c r="C693" s="61"/>
      <c r="D693" s="12"/>
      <c r="E693" s="13"/>
    </row>
    <row r="694" spans="1:5" x14ac:dyDescent="0.25">
      <c r="A694" s="65"/>
      <c r="B694" s="61"/>
      <c r="C694" s="61"/>
      <c r="D694" s="12"/>
      <c r="E694" s="13"/>
    </row>
    <row r="695" spans="1:5" x14ac:dyDescent="0.25">
      <c r="A695" s="65"/>
      <c r="B695" s="61"/>
      <c r="C695" s="61"/>
      <c r="D695" s="12"/>
      <c r="E695" s="13"/>
    </row>
    <row r="696" spans="1:5" x14ac:dyDescent="0.25">
      <c r="A696" s="65"/>
      <c r="B696" s="61"/>
      <c r="C696" s="61"/>
      <c r="D696" s="12"/>
      <c r="E696" s="13"/>
    </row>
    <row r="697" spans="1:5" x14ac:dyDescent="0.25">
      <c r="A697" s="65"/>
      <c r="B697" s="61"/>
      <c r="C697" s="61"/>
      <c r="D697" s="12"/>
      <c r="E697" s="13"/>
    </row>
    <row r="698" spans="1:5" x14ac:dyDescent="0.25">
      <c r="A698" s="65"/>
      <c r="B698" s="61"/>
      <c r="C698" s="61"/>
      <c r="D698" s="12"/>
      <c r="E698" s="13"/>
    </row>
    <row r="699" spans="1:5" x14ac:dyDescent="0.25">
      <c r="A699" s="65"/>
      <c r="B699" s="61"/>
      <c r="C699" s="61"/>
      <c r="D699" s="12"/>
      <c r="E699" s="13"/>
    </row>
    <row r="700" spans="1:5" x14ac:dyDescent="0.25">
      <c r="A700" s="65"/>
      <c r="B700" s="61"/>
      <c r="C700" s="61"/>
      <c r="D700" s="13"/>
      <c r="E700" s="13"/>
    </row>
    <row r="701" spans="1:5" x14ac:dyDescent="0.25">
      <c r="A701" s="65"/>
      <c r="B701" s="61"/>
      <c r="C701" s="61"/>
      <c r="D701" s="12"/>
      <c r="E701" s="13"/>
    </row>
    <row r="702" spans="1:5" x14ac:dyDescent="0.25">
      <c r="A702" s="65"/>
      <c r="B702" s="61"/>
      <c r="C702" s="61"/>
      <c r="D702" s="12"/>
      <c r="E702" s="13"/>
    </row>
    <row r="703" spans="1:5" x14ac:dyDescent="0.25">
      <c r="A703" s="65"/>
      <c r="B703" s="61"/>
      <c r="C703" s="61"/>
      <c r="D703" s="12"/>
      <c r="E703" s="13"/>
    </row>
    <row r="704" spans="1:5" x14ac:dyDescent="0.25">
      <c r="A704" s="65"/>
      <c r="B704" s="61"/>
      <c r="C704" s="61"/>
      <c r="D704" s="12"/>
      <c r="E704" s="13"/>
    </row>
    <row r="705" spans="1:5" x14ac:dyDescent="0.25">
      <c r="A705" s="65"/>
      <c r="B705" s="61"/>
      <c r="C705" s="61"/>
      <c r="D705" s="12"/>
      <c r="E705" s="13"/>
    </row>
    <row r="706" spans="1:5" x14ac:dyDescent="0.25">
      <c r="A706" s="65"/>
      <c r="B706" s="61"/>
      <c r="C706" s="61"/>
      <c r="D706" s="12"/>
      <c r="E706" s="13"/>
    </row>
    <row r="707" spans="1:5" x14ac:dyDescent="0.25">
      <c r="A707" s="65"/>
      <c r="B707" s="61"/>
      <c r="C707" s="61"/>
      <c r="D707" s="12"/>
      <c r="E707" s="13"/>
    </row>
    <row r="708" spans="1:5" x14ac:dyDescent="0.25">
      <c r="A708" s="65"/>
      <c r="B708" s="61"/>
      <c r="C708" s="61"/>
      <c r="D708" s="12"/>
      <c r="E708" s="13"/>
    </row>
    <row r="709" spans="1:5" x14ac:dyDescent="0.25">
      <c r="A709" s="65"/>
      <c r="B709" s="61"/>
      <c r="C709" s="61"/>
      <c r="D709" s="12"/>
      <c r="E709" s="13"/>
    </row>
    <row r="710" spans="1:5" x14ac:dyDescent="0.25">
      <c r="A710" s="65"/>
      <c r="B710" s="61"/>
      <c r="C710" s="61"/>
      <c r="D710" s="12"/>
      <c r="E710" s="13"/>
    </row>
    <row r="711" spans="1:5" x14ac:dyDescent="0.25">
      <c r="A711" s="65"/>
      <c r="B711" s="61"/>
      <c r="C711" s="61"/>
      <c r="D711" s="12"/>
      <c r="E711" s="13"/>
    </row>
    <row r="712" spans="1:5" x14ac:dyDescent="0.25">
      <c r="A712" s="65"/>
      <c r="B712" s="61"/>
      <c r="C712" s="61"/>
      <c r="D712" s="12"/>
      <c r="E712" s="13"/>
    </row>
    <row r="713" spans="1:5" x14ac:dyDescent="0.25">
      <c r="A713" s="65"/>
      <c r="B713" s="61"/>
      <c r="C713" s="61"/>
      <c r="D713" s="12"/>
      <c r="E713" s="13"/>
    </row>
    <row r="714" spans="1:5" x14ac:dyDescent="0.25">
      <c r="A714" s="65"/>
      <c r="B714" s="61"/>
      <c r="C714" s="61"/>
      <c r="D714" s="12"/>
      <c r="E714" s="13"/>
    </row>
    <row r="715" spans="1:5" x14ac:dyDescent="0.25">
      <c r="A715" s="65"/>
      <c r="B715" s="61"/>
      <c r="C715" s="61"/>
      <c r="D715" s="12"/>
      <c r="E715" s="13"/>
    </row>
    <row r="716" spans="1:5" x14ac:dyDescent="0.25">
      <c r="A716" s="65"/>
      <c r="B716" s="61"/>
      <c r="C716" s="61"/>
      <c r="D716" s="12"/>
      <c r="E716" s="13"/>
    </row>
    <row r="717" spans="1:5" x14ac:dyDescent="0.25">
      <c r="A717" s="65"/>
      <c r="B717" s="61"/>
      <c r="C717" s="61"/>
      <c r="D717" s="12"/>
      <c r="E717" s="13"/>
    </row>
    <row r="718" spans="1:5" x14ac:dyDescent="0.25">
      <c r="A718" s="65"/>
      <c r="B718" s="61"/>
      <c r="C718" s="61"/>
      <c r="D718" s="12"/>
      <c r="E718" s="13"/>
    </row>
    <row r="719" spans="1:5" x14ac:dyDescent="0.25">
      <c r="A719" s="65"/>
      <c r="B719" s="61"/>
      <c r="C719" s="61"/>
      <c r="D719" s="13"/>
      <c r="E719" s="13"/>
    </row>
    <row r="720" spans="1:5" x14ac:dyDescent="0.25">
      <c r="A720" s="65"/>
      <c r="B720" s="61"/>
      <c r="C720" s="61"/>
      <c r="D720" s="12"/>
      <c r="E720" s="13"/>
    </row>
    <row r="721" spans="1:5" x14ac:dyDescent="0.25">
      <c r="A721" s="65"/>
      <c r="B721" s="61"/>
      <c r="C721" s="61"/>
      <c r="D721" s="12"/>
      <c r="E721" s="13"/>
    </row>
    <row r="722" spans="1:5" x14ac:dyDescent="0.25">
      <c r="A722" s="65"/>
      <c r="B722" s="61"/>
      <c r="C722" s="61"/>
      <c r="D722" s="12"/>
      <c r="E722" s="13"/>
    </row>
    <row r="723" spans="1:5" x14ac:dyDescent="0.25">
      <c r="A723" s="65"/>
      <c r="B723" s="61"/>
      <c r="C723" s="61"/>
      <c r="D723" s="12"/>
      <c r="E723" s="13"/>
    </row>
    <row r="724" spans="1:5" x14ac:dyDescent="0.25">
      <c r="A724" s="65"/>
      <c r="B724" s="61"/>
      <c r="C724" s="61"/>
      <c r="D724" s="12"/>
      <c r="E724" s="13"/>
    </row>
    <row r="725" spans="1:5" x14ac:dyDescent="0.25">
      <c r="A725" s="65"/>
      <c r="B725" s="61"/>
      <c r="C725" s="61"/>
      <c r="D725" s="12"/>
      <c r="E725" s="13"/>
    </row>
    <row r="726" spans="1:5" x14ac:dyDescent="0.25">
      <c r="A726" s="65"/>
      <c r="B726" s="61"/>
      <c r="C726" s="61"/>
      <c r="D726" s="12"/>
      <c r="E726" s="13"/>
    </row>
    <row r="727" spans="1:5" x14ac:dyDescent="0.25">
      <c r="A727" s="65"/>
      <c r="B727" s="61"/>
      <c r="C727" s="61"/>
      <c r="D727" s="12"/>
      <c r="E727" s="13"/>
    </row>
    <row r="728" spans="1:5" x14ac:dyDescent="0.25">
      <c r="A728" s="65"/>
      <c r="B728" s="61"/>
      <c r="C728" s="61"/>
      <c r="D728" s="12"/>
      <c r="E728" s="13"/>
    </row>
    <row r="729" spans="1:5" x14ac:dyDescent="0.25">
      <c r="A729" s="65"/>
      <c r="B729" s="61"/>
      <c r="C729" s="61"/>
      <c r="D729" s="12"/>
      <c r="E729" s="13"/>
    </row>
    <row r="730" spans="1:5" x14ac:dyDescent="0.25">
      <c r="A730" s="65"/>
      <c r="B730" s="61"/>
      <c r="C730" s="61"/>
      <c r="D730" s="12"/>
      <c r="E730" s="13"/>
    </row>
    <row r="731" spans="1:5" x14ac:dyDescent="0.25">
      <c r="A731" s="65"/>
      <c r="B731" s="61"/>
      <c r="C731" s="61"/>
      <c r="D731" s="12"/>
      <c r="E731" s="13"/>
    </row>
    <row r="732" spans="1:5" x14ac:dyDescent="0.25">
      <c r="A732" s="65"/>
      <c r="B732" s="61"/>
      <c r="C732" s="61"/>
      <c r="D732" s="12"/>
      <c r="E732" s="13"/>
    </row>
    <row r="733" spans="1:5" x14ac:dyDescent="0.25">
      <c r="A733" s="65"/>
      <c r="B733" s="61"/>
      <c r="C733" s="61"/>
      <c r="D733" s="12"/>
      <c r="E733" s="13"/>
    </row>
    <row r="734" spans="1:5" x14ac:dyDescent="0.25">
      <c r="A734" s="65"/>
      <c r="B734" s="61"/>
      <c r="C734" s="61"/>
      <c r="D734" s="12"/>
      <c r="E734" s="13"/>
    </row>
    <row r="735" spans="1:5" x14ac:dyDescent="0.25">
      <c r="A735" s="65"/>
      <c r="B735" s="61"/>
      <c r="C735" s="61"/>
      <c r="D735" s="12"/>
      <c r="E735" s="13"/>
    </row>
    <row r="736" spans="1:5" x14ac:dyDescent="0.25">
      <c r="A736" s="65"/>
      <c r="B736" s="61"/>
      <c r="C736" s="61"/>
      <c r="D736" s="12"/>
      <c r="E736" s="13"/>
    </row>
    <row r="737" spans="1:5" x14ac:dyDescent="0.25">
      <c r="A737" s="65"/>
      <c r="B737" s="61"/>
      <c r="C737" s="61"/>
      <c r="D737" s="12"/>
      <c r="E737" s="13"/>
    </row>
    <row r="738" spans="1:5" x14ac:dyDescent="0.25">
      <c r="A738" s="65"/>
      <c r="B738" s="61"/>
      <c r="C738" s="61"/>
      <c r="D738" s="13"/>
      <c r="E738" s="13"/>
    </row>
    <row r="739" spans="1:5" x14ac:dyDescent="0.25">
      <c r="A739" s="65"/>
      <c r="B739" s="61"/>
      <c r="C739" s="61"/>
      <c r="D739" s="12"/>
      <c r="E739" s="13"/>
    </row>
    <row r="740" spans="1:5" x14ac:dyDescent="0.25">
      <c r="A740" s="65"/>
      <c r="B740" s="61"/>
      <c r="C740" s="61"/>
      <c r="D740" s="12"/>
      <c r="E740" s="13"/>
    </row>
    <row r="741" spans="1:5" x14ac:dyDescent="0.25">
      <c r="A741" s="65"/>
      <c r="B741" s="61"/>
      <c r="C741" s="61"/>
      <c r="D741" s="12"/>
      <c r="E741" s="13"/>
    </row>
    <row r="742" spans="1:5" x14ac:dyDescent="0.25">
      <c r="A742" s="65"/>
      <c r="B742" s="61"/>
      <c r="C742" s="61"/>
      <c r="D742" s="12"/>
      <c r="E742" s="13"/>
    </row>
    <row r="743" spans="1:5" x14ac:dyDescent="0.25">
      <c r="A743" s="65"/>
      <c r="B743" s="61"/>
      <c r="C743" s="61"/>
      <c r="D743" s="12"/>
      <c r="E743" s="13"/>
    </row>
    <row r="744" spans="1:5" x14ac:dyDescent="0.25">
      <c r="A744" s="65"/>
      <c r="B744" s="61"/>
      <c r="C744" s="61"/>
      <c r="D744" s="12"/>
      <c r="E744" s="13"/>
    </row>
    <row r="745" spans="1:5" x14ac:dyDescent="0.25">
      <c r="A745" s="65"/>
      <c r="B745" s="61"/>
      <c r="C745" s="61"/>
      <c r="D745" s="12"/>
      <c r="E745" s="13"/>
    </row>
    <row r="746" spans="1:5" x14ac:dyDescent="0.25">
      <c r="A746" s="65"/>
      <c r="B746" s="61"/>
      <c r="C746" s="61"/>
      <c r="D746" s="12"/>
      <c r="E746" s="13"/>
    </row>
    <row r="747" spans="1:5" x14ac:dyDescent="0.25">
      <c r="A747" s="65"/>
      <c r="B747" s="61"/>
      <c r="C747" s="61"/>
      <c r="D747" s="12"/>
      <c r="E747" s="13"/>
    </row>
    <row r="748" spans="1:5" x14ac:dyDescent="0.25">
      <c r="A748" s="65"/>
      <c r="B748" s="61"/>
      <c r="C748" s="61"/>
      <c r="D748" s="12"/>
      <c r="E748" s="13"/>
    </row>
    <row r="749" spans="1:5" x14ac:dyDescent="0.25">
      <c r="A749" s="65"/>
      <c r="B749" s="61"/>
      <c r="C749" s="61"/>
      <c r="D749" s="12"/>
      <c r="E749" s="13"/>
    </row>
    <row r="750" spans="1:5" x14ac:dyDescent="0.25">
      <c r="A750" s="65"/>
      <c r="B750" s="61"/>
      <c r="C750" s="61"/>
      <c r="D750" s="12"/>
      <c r="E750" s="13"/>
    </row>
    <row r="751" spans="1:5" x14ac:dyDescent="0.25">
      <c r="A751" s="65"/>
      <c r="B751" s="61"/>
      <c r="C751" s="61"/>
      <c r="D751" s="12"/>
      <c r="E751" s="13"/>
    </row>
    <row r="752" spans="1:5" x14ac:dyDescent="0.25">
      <c r="A752" s="65"/>
      <c r="B752" s="61"/>
      <c r="C752" s="61"/>
      <c r="D752" s="12"/>
      <c r="E752" s="13"/>
    </row>
    <row r="753" spans="1:5" x14ac:dyDescent="0.25">
      <c r="A753" s="65"/>
      <c r="B753" s="61"/>
      <c r="C753" s="61"/>
      <c r="D753" s="12"/>
      <c r="E753" s="13"/>
    </row>
    <row r="754" spans="1:5" x14ac:dyDescent="0.25">
      <c r="A754" s="65"/>
      <c r="B754" s="61"/>
      <c r="C754" s="61"/>
      <c r="D754" s="12"/>
      <c r="E754" s="13"/>
    </row>
    <row r="755" spans="1:5" x14ac:dyDescent="0.25">
      <c r="A755" s="65"/>
      <c r="B755" s="61"/>
      <c r="C755" s="61"/>
      <c r="D755" s="12"/>
      <c r="E755" s="13"/>
    </row>
    <row r="756" spans="1:5" x14ac:dyDescent="0.25">
      <c r="A756" s="65"/>
      <c r="B756" s="61"/>
      <c r="C756" s="61"/>
      <c r="D756" s="12"/>
      <c r="E756" s="13"/>
    </row>
    <row r="757" spans="1:5" x14ac:dyDescent="0.25">
      <c r="A757" s="65"/>
      <c r="B757" s="61"/>
      <c r="C757" s="61"/>
      <c r="D757" s="13"/>
      <c r="E757" s="13"/>
    </row>
    <row r="758" spans="1:5" x14ac:dyDescent="0.25">
      <c r="A758" s="65"/>
      <c r="B758" s="61"/>
      <c r="C758" s="61"/>
      <c r="D758" s="12"/>
      <c r="E758" s="13"/>
    </row>
    <row r="759" spans="1:5" x14ac:dyDescent="0.25">
      <c r="A759" s="65"/>
      <c r="B759" s="61"/>
      <c r="C759" s="61"/>
      <c r="D759" s="12"/>
      <c r="E759" s="13"/>
    </row>
    <row r="760" spans="1:5" x14ac:dyDescent="0.25">
      <c r="A760" s="65"/>
      <c r="B760" s="61"/>
      <c r="C760" s="61"/>
      <c r="D760" s="12"/>
      <c r="E760" s="13"/>
    </row>
    <row r="761" spans="1:5" x14ac:dyDescent="0.25">
      <c r="A761" s="65"/>
      <c r="B761" s="61"/>
      <c r="C761" s="61"/>
      <c r="D761" s="12"/>
      <c r="E761" s="13"/>
    </row>
    <row r="762" spans="1:5" x14ac:dyDescent="0.25">
      <c r="A762" s="65"/>
      <c r="B762" s="61"/>
      <c r="C762" s="61"/>
      <c r="D762" s="12"/>
      <c r="E762" s="13"/>
    </row>
    <row r="763" spans="1:5" x14ac:dyDescent="0.25">
      <c r="A763" s="65"/>
      <c r="B763" s="61"/>
      <c r="C763" s="61"/>
      <c r="D763" s="12"/>
      <c r="E763" s="13"/>
    </row>
    <row r="764" spans="1:5" x14ac:dyDescent="0.25">
      <c r="A764" s="65"/>
      <c r="B764" s="61"/>
      <c r="C764" s="61"/>
      <c r="D764" s="12"/>
      <c r="E764" s="13"/>
    </row>
    <row r="765" spans="1:5" x14ac:dyDescent="0.25">
      <c r="A765" s="65"/>
      <c r="B765" s="61"/>
      <c r="C765" s="61"/>
      <c r="D765" s="12"/>
      <c r="E765" s="13"/>
    </row>
    <row r="766" spans="1:5" x14ac:dyDescent="0.25">
      <c r="A766" s="65"/>
      <c r="B766" s="61"/>
      <c r="C766" s="61"/>
      <c r="D766" s="12"/>
      <c r="E766" s="13"/>
    </row>
    <row r="767" spans="1:5" x14ac:dyDescent="0.25">
      <c r="A767" s="65"/>
      <c r="B767" s="61"/>
      <c r="C767" s="61"/>
      <c r="D767" s="12"/>
      <c r="E767" s="13"/>
    </row>
    <row r="768" spans="1:5" x14ac:dyDescent="0.25">
      <c r="A768" s="65"/>
      <c r="B768" s="61"/>
      <c r="C768" s="61"/>
      <c r="D768" s="12"/>
      <c r="E768" s="13"/>
    </row>
    <row r="769" spans="1:5" x14ac:dyDescent="0.25">
      <c r="A769" s="65"/>
      <c r="B769" s="61"/>
      <c r="C769" s="61"/>
      <c r="D769" s="12"/>
      <c r="E769" s="13"/>
    </row>
    <row r="770" spans="1:5" x14ac:dyDescent="0.25">
      <c r="A770" s="65"/>
      <c r="B770" s="61"/>
      <c r="C770" s="61"/>
      <c r="D770" s="12"/>
      <c r="E770" s="13"/>
    </row>
    <row r="771" spans="1:5" x14ac:dyDescent="0.25">
      <c r="A771" s="65"/>
      <c r="B771" s="61"/>
      <c r="C771" s="61"/>
      <c r="D771" s="12"/>
      <c r="E771" s="13"/>
    </row>
    <row r="772" spans="1:5" x14ac:dyDescent="0.25">
      <c r="A772" s="65"/>
      <c r="B772" s="61"/>
      <c r="C772" s="61"/>
      <c r="D772" s="12"/>
      <c r="E772" s="13"/>
    </row>
    <row r="773" spans="1:5" x14ac:dyDescent="0.25">
      <c r="A773" s="65"/>
      <c r="B773" s="61"/>
      <c r="C773" s="61"/>
      <c r="D773" s="12"/>
      <c r="E773" s="13"/>
    </row>
    <row r="774" spans="1:5" x14ac:dyDescent="0.25">
      <c r="A774" s="65"/>
      <c r="B774" s="61"/>
      <c r="C774" s="61"/>
      <c r="D774" s="12"/>
      <c r="E774" s="13"/>
    </row>
    <row r="775" spans="1:5" x14ac:dyDescent="0.25">
      <c r="A775" s="65"/>
      <c r="B775" s="61"/>
      <c r="C775" s="61"/>
      <c r="D775" s="12"/>
      <c r="E775" s="13"/>
    </row>
    <row r="776" spans="1:5" x14ac:dyDescent="0.25">
      <c r="A776" s="65"/>
      <c r="B776" s="61"/>
      <c r="C776" s="61"/>
      <c r="D776" s="13"/>
      <c r="E776" s="13"/>
    </row>
    <row r="777" spans="1:5" x14ac:dyDescent="0.25">
      <c r="A777" s="65"/>
      <c r="B777" s="61"/>
      <c r="C777" s="61"/>
      <c r="D777" s="12"/>
      <c r="E777" s="13"/>
    </row>
    <row r="778" spans="1:5" x14ac:dyDescent="0.25">
      <c r="A778" s="65"/>
      <c r="B778" s="61"/>
      <c r="C778" s="61"/>
      <c r="D778" s="12"/>
      <c r="E778" s="13"/>
    </row>
    <row r="779" spans="1:5" x14ac:dyDescent="0.25">
      <c r="A779" s="65"/>
      <c r="B779" s="61"/>
      <c r="C779" s="61"/>
      <c r="D779" s="12"/>
      <c r="E779" s="13"/>
    </row>
    <row r="780" spans="1:5" x14ac:dyDescent="0.25">
      <c r="A780" s="65"/>
      <c r="B780" s="61"/>
      <c r="C780" s="61"/>
      <c r="D780" s="12"/>
      <c r="E780" s="13"/>
    </row>
    <row r="781" spans="1:5" x14ac:dyDescent="0.25">
      <c r="A781" s="65"/>
      <c r="B781" s="61"/>
      <c r="C781" s="61"/>
      <c r="D781" s="12"/>
      <c r="E781" s="13"/>
    </row>
    <row r="782" spans="1:5" x14ac:dyDescent="0.25">
      <c r="A782" s="65"/>
      <c r="B782" s="61"/>
      <c r="C782" s="61"/>
      <c r="D782" s="12"/>
      <c r="E782" s="13"/>
    </row>
    <row r="783" spans="1:5" x14ac:dyDescent="0.25">
      <c r="A783" s="65"/>
      <c r="B783" s="61"/>
      <c r="C783" s="61"/>
      <c r="D783" s="12"/>
      <c r="E783" s="13"/>
    </row>
    <row r="784" spans="1:5" x14ac:dyDescent="0.25">
      <c r="A784" s="65"/>
      <c r="B784" s="61"/>
      <c r="C784" s="61"/>
      <c r="D784" s="12"/>
      <c r="E784" s="13"/>
    </row>
    <row r="785" spans="1:5" x14ac:dyDescent="0.25">
      <c r="A785" s="65"/>
      <c r="B785" s="61"/>
      <c r="C785" s="61"/>
      <c r="D785" s="12"/>
      <c r="E785" s="13"/>
    </row>
    <row r="786" spans="1:5" x14ac:dyDescent="0.25">
      <c r="A786" s="65"/>
      <c r="B786" s="61"/>
      <c r="C786" s="61"/>
      <c r="D786" s="12"/>
      <c r="E786" s="13"/>
    </row>
    <row r="787" spans="1:5" x14ac:dyDescent="0.25">
      <c r="A787" s="65"/>
      <c r="B787" s="61"/>
      <c r="C787" s="61"/>
      <c r="D787" s="12"/>
      <c r="E787" s="13"/>
    </row>
    <row r="788" spans="1:5" x14ac:dyDescent="0.25">
      <c r="A788" s="65"/>
      <c r="B788" s="61"/>
      <c r="C788" s="61"/>
      <c r="D788" s="12"/>
      <c r="E788" s="13"/>
    </row>
    <row r="789" spans="1:5" x14ac:dyDescent="0.25">
      <c r="A789" s="65"/>
      <c r="B789" s="61"/>
      <c r="C789" s="61"/>
      <c r="D789" s="12"/>
      <c r="E789" s="13"/>
    </row>
    <row r="790" spans="1:5" x14ac:dyDescent="0.25">
      <c r="A790" s="65"/>
      <c r="B790" s="61"/>
      <c r="C790" s="61"/>
      <c r="D790" s="12"/>
      <c r="E790" s="13"/>
    </row>
    <row r="791" spans="1:5" x14ac:dyDescent="0.25">
      <c r="A791" s="65"/>
      <c r="B791" s="61"/>
      <c r="C791" s="61"/>
      <c r="D791" s="12"/>
      <c r="E791" s="13"/>
    </row>
    <row r="792" spans="1:5" x14ac:dyDescent="0.25">
      <c r="A792" s="65"/>
      <c r="B792" s="61"/>
      <c r="C792" s="61"/>
      <c r="D792" s="12"/>
      <c r="E792" s="13"/>
    </row>
    <row r="793" spans="1:5" x14ac:dyDescent="0.25">
      <c r="A793" s="65"/>
      <c r="B793" s="61"/>
      <c r="C793" s="61"/>
      <c r="D793" s="12"/>
      <c r="E793" s="13"/>
    </row>
    <row r="794" spans="1:5" x14ac:dyDescent="0.25">
      <c r="A794" s="65"/>
      <c r="B794" s="61"/>
      <c r="C794" s="61"/>
      <c r="D794" s="12"/>
      <c r="E794" s="13"/>
    </row>
    <row r="795" spans="1:5" x14ac:dyDescent="0.25">
      <c r="A795" s="65"/>
      <c r="B795" s="61"/>
      <c r="C795" s="61"/>
      <c r="D795" s="13"/>
      <c r="E795" s="13"/>
    </row>
    <row r="796" spans="1:5" x14ac:dyDescent="0.25">
      <c r="A796" s="65"/>
      <c r="B796" s="61"/>
      <c r="C796" s="61"/>
      <c r="D796" s="12"/>
      <c r="E796" s="13"/>
    </row>
    <row r="797" spans="1:5" x14ac:dyDescent="0.25">
      <c r="A797" s="65"/>
      <c r="B797" s="61"/>
      <c r="C797" s="61"/>
      <c r="D797" s="12"/>
      <c r="E797" s="13"/>
    </row>
    <row r="798" spans="1:5" x14ac:dyDescent="0.25">
      <c r="A798" s="65"/>
      <c r="B798" s="61"/>
      <c r="C798" s="61"/>
      <c r="D798" s="12"/>
      <c r="E798" s="13"/>
    </row>
    <row r="799" spans="1:5" x14ac:dyDescent="0.25">
      <c r="A799" s="65"/>
      <c r="B799" s="61"/>
      <c r="C799" s="61"/>
      <c r="D799" s="12"/>
      <c r="E799" s="13"/>
    </row>
    <row r="800" spans="1:5" x14ac:dyDescent="0.25">
      <c r="A800" s="65"/>
      <c r="B800" s="61"/>
      <c r="C800" s="61"/>
      <c r="D800" s="12"/>
      <c r="E800" s="13"/>
    </row>
    <row r="801" spans="1:5" x14ac:dyDescent="0.25">
      <c r="A801" s="65"/>
      <c r="B801" s="61"/>
      <c r="C801" s="61"/>
      <c r="D801" s="12"/>
      <c r="E801" s="13"/>
    </row>
    <row r="802" spans="1:5" x14ac:dyDescent="0.25">
      <c r="A802" s="65"/>
      <c r="B802" s="61"/>
      <c r="C802" s="61"/>
      <c r="D802" s="12"/>
      <c r="E802" s="13"/>
    </row>
    <row r="803" spans="1:5" x14ac:dyDescent="0.25">
      <c r="A803" s="65"/>
      <c r="B803" s="61"/>
      <c r="C803" s="61"/>
      <c r="D803" s="12"/>
      <c r="E803" s="13"/>
    </row>
    <row r="804" spans="1:5" x14ac:dyDescent="0.25">
      <c r="A804" s="65"/>
      <c r="B804" s="61"/>
      <c r="C804" s="61"/>
      <c r="D804" s="12"/>
      <c r="E804" s="13"/>
    </row>
    <row r="805" spans="1:5" x14ac:dyDescent="0.25">
      <c r="A805" s="65"/>
      <c r="B805" s="61"/>
      <c r="C805" s="61"/>
      <c r="D805" s="12"/>
      <c r="E805" s="13"/>
    </row>
    <row r="806" spans="1:5" x14ac:dyDescent="0.25">
      <c r="A806" s="65"/>
      <c r="B806" s="61"/>
      <c r="C806" s="61"/>
      <c r="D806" s="12"/>
      <c r="E806" s="13"/>
    </row>
    <row r="807" spans="1:5" x14ac:dyDescent="0.25">
      <c r="A807" s="65"/>
      <c r="B807" s="61"/>
      <c r="C807" s="61"/>
      <c r="D807" s="12"/>
      <c r="E807" s="13"/>
    </row>
    <row r="808" spans="1:5" x14ac:dyDescent="0.25">
      <c r="A808" s="65"/>
      <c r="B808" s="61"/>
      <c r="C808" s="61"/>
      <c r="D808" s="12"/>
      <c r="E808" s="13"/>
    </row>
    <row r="809" spans="1:5" x14ac:dyDescent="0.25">
      <c r="A809" s="65"/>
      <c r="B809" s="61"/>
      <c r="C809" s="61"/>
      <c r="D809" s="12"/>
      <c r="E809" s="13"/>
    </row>
    <row r="810" spans="1:5" x14ac:dyDescent="0.25">
      <c r="A810" s="65"/>
      <c r="B810" s="61"/>
      <c r="C810" s="61"/>
      <c r="D810" s="12"/>
      <c r="E810" s="13"/>
    </row>
    <row r="811" spans="1:5" x14ac:dyDescent="0.25">
      <c r="A811" s="65"/>
      <c r="B811" s="61"/>
      <c r="C811" s="61"/>
      <c r="D811" s="12"/>
      <c r="E811" s="13"/>
    </row>
    <row r="812" spans="1:5" x14ac:dyDescent="0.25">
      <c r="A812" s="65"/>
      <c r="B812" s="61"/>
      <c r="C812" s="61"/>
      <c r="D812" s="12"/>
      <c r="E812" s="13"/>
    </row>
    <row r="813" spans="1:5" x14ac:dyDescent="0.25">
      <c r="A813" s="65"/>
      <c r="B813" s="61"/>
      <c r="C813" s="61"/>
      <c r="D813" s="12"/>
      <c r="E813" s="13"/>
    </row>
    <row r="814" spans="1:5" x14ac:dyDescent="0.25">
      <c r="A814" s="65"/>
      <c r="B814" s="61"/>
      <c r="C814" s="61"/>
      <c r="D814" s="13"/>
      <c r="E814" s="13"/>
    </row>
    <row r="815" spans="1:5" x14ac:dyDescent="0.25">
      <c r="A815" s="65"/>
      <c r="B815" s="61"/>
      <c r="C815" s="61"/>
      <c r="D815" s="12"/>
      <c r="E815" s="13"/>
    </row>
    <row r="816" spans="1:5" x14ac:dyDescent="0.25">
      <c r="A816" s="65"/>
      <c r="B816" s="61"/>
      <c r="C816" s="61"/>
      <c r="D816" s="12"/>
      <c r="E816" s="13"/>
    </row>
    <row r="817" spans="1:5" x14ac:dyDescent="0.25">
      <c r="A817" s="65"/>
      <c r="B817" s="61"/>
      <c r="C817" s="61"/>
      <c r="D817" s="12"/>
      <c r="E817" s="13"/>
    </row>
    <row r="818" spans="1:5" x14ac:dyDescent="0.25">
      <c r="A818" s="65"/>
      <c r="B818" s="61"/>
      <c r="C818" s="61"/>
      <c r="D818" s="12"/>
      <c r="E818" s="13"/>
    </row>
    <row r="819" spans="1:5" x14ac:dyDescent="0.25">
      <c r="A819" s="65"/>
      <c r="B819" s="61"/>
      <c r="C819" s="61"/>
      <c r="D819" s="12"/>
      <c r="E819" s="13"/>
    </row>
    <row r="820" spans="1:5" x14ac:dyDescent="0.25">
      <c r="A820" s="65"/>
      <c r="B820" s="61"/>
      <c r="C820" s="61"/>
      <c r="D820" s="12"/>
      <c r="E820" s="13"/>
    </row>
    <row r="821" spans="1:5" x14ac:dyDescent="0.25">
      <c r="A821" s="65"/>
      <c r="B821" s="61"/>
      <c r="C821" s="61"/>
      <c r="D821" s="12"/>
      <c r="E821" s="13"/>
    </row>
    <row r="822" spans="1:5" x14ac:dyDescent="0.25">
      <c r="A822" s="65"/>
      <c r="D822" s="12"/>
      <c r="E822" s="13"/>
    </row>
    <row r="823" spans="1:5" x14ac:dyDescent="0.25">
      <c r="A823" s="65"/>
      <c r="B823" s="61"/>
      <c r="C823" s="61"/>
      <c r="D823" s="12"/>
      <c r="E823" s="13"/>
    </row>
    <row r="824" spans="1:5" x14ac:dyDescent="0.25">
      <c r="A824" s="65"/>
      <c r="B824" s="61"/>
      <c r="C824" s="61"/>
      <c r="D824" s="12"/>
      <c r="E824" s="13"/>
    </row>
    <row r="825" spans="1:5" x14ac:dyDescent="0.25">
      <c r="A825" s="65"/>
      <c r="B825" s="61"/>
      <c r="C825" s="61"/>
      <c r="D825" s="12"/>
      <c r="E825" s="13"/>
    </row>
    <row r="826" spans="1:5" x14ac:dyDescent="0.25">
      <c r="A826" s="65"/>
      <c r="B826" s="61"/>
      <c r="C826" s="61"/>
      <c r="D826" s="12"/>
      <c r="E826" s="13"/>
    </row>
    <row r="827" spans="1:5" x14ac:dyDescent="0.25">
      <c r="A827" s="65"/>
      <c r="B827" s="61"/>
      <c r="C827" s="61"/>
      <c r="D827" s="12"/>
      <c r="E827" s="13"/>
    </row>
    <row r="828" spans="1:5" x14ac:dyDescent="0.25">
      <c r="A828" s="65"/>
      <c r="B828" s="61"/>
      <c r="C828" s="61"/>
      <c r="D828" s="12"/>
      <c r="E828" s="13"/>
    </row>
    <row r="829" spans="1:5" x14ac:dyDescent="0.25">
      <c r="A829" s="65"/>
      <c r="B829" s="61"/>
      <c r="C829" s="61"/>
      <c r="D829" s="12"/>
      <c r="E829" s="13"/>
    </row>
    <row r="830" spans="1:5" x14ac:dyDescent="0.25">
      <c r="A830" s="65"/>
      <c r="B830" s="61"/>
      <c r="C830" s="61"/>
      <c r="D830" s="12"/>
      <c r="E830" s="13"/>
    </row>
    <row r="831" spans="1:5" x14ac:dyDescent="0.25">
      <c r="A831" s="65"/>
      <c r="B831" s="61"/>
      <c r="C831" s="61"/>
      <c r="D831" s="12"/>
      <c r="E831" s="13"/>
    </row>
    <row r="832" spans="1:5" x14ac:dyDescent="0.25">
      <c r="A832" s="65"/>
      <c r="B832" s="61"/>
      <c r="C832" s="61"/>
      <c r="D832" s="12"/>
      <c r="E832" s="13"/>
    </row>
    <row r="833" spans="1:5" x14ac:dyDescent="0.25">
      <c r="A833" s="65"/>
      <c r="B833" s="61"/>
      <c r="C833" s="61"/>
      <c r="D833" s="13"/>
      <c r="E833" s="13"/>
    </row>
    <row r="834" spans="1:5" x14ac:dyDescent="0.25">
      <c r="A834" s="65"/>
      <c r="B834" s="61"/>
      <c r="C834" s="61"/>
      <c r="D834" s="12"/>
      <c r="E834" s="13"/>
    </row>
    <row r="835" spans="1:5" x14ac:dyDescent="0.25">
      <c r="A835" s="65"/>
      <c r="B835" s="61"/>
      <c r="C835" s="61"/>
      <c r="D835" s="12"/>
      <c r="E835" s="13"/>
    </row>
    <row r="836" spans="1:5" x14ac:dyDescent="0.25">
      <c r="A836" s="65"/>
      <c r="B836" s="61"/>
      <c r="C836" s="61"/>
      <c r="D836" s="12"/>
      <c r="E836" s="13"/>
    </row>
    <row r="837" spans="1:5" x14ac:dyDescent="0.25">
      <c r="A837" s="65"/>
      <c r="B837" s="61"/>
      <c r="C837" s="61"/>
      <c r="D837" s="12"/>
      <c r="E837" s="13"/>
    </row>
    <row r="838" spans="1:5" x14ac:dyDescent="0.25">
      <c r="A838" s="65"/>
      <c r="B838" s="61"/>
      <c r="C838" s="61"/>
      <c r="D838" s="12"/>
      <c r="E838" s="13"/>
    </row>
    <row r="839" spans="1:5" x14ac:dyDescent="0.25">
      <c r="A839" s="65"/>
      <c r="B839" s="61"/>
      <c r="C839" s="61"/>
      <c r="D839" s="12"/>
      <c r="E839" s="13"/>
    </row>
    <row r="840" spans="1:5" x14ac:dyDescent="0.25">
      <c r="A840" s="65"/>
      <c r="B840" s="61"/>
      <c r="C840" s="61"/>
      <c r="D840" s="12"/>
      <c r="E840" s="13"/>
    </row>
    <row r="841" spans="1:5" x14ac:dyDescent="0.25">
      <c r="A841" s="65"/>
      <c r="B841" s="61"/>
      <c r="C841" s="61"/>
      <c r="D841" s="12"/>
      <c r="E841" s="13"/>
    </row>
    <row r="842" spans="1:5" x14ac:dyDescent="0.25">
      <c r="A842" s="65"/>
      <c r="B842" s="61"/>
      <c r="C842" s="61"/>
      <c r="D842" s="12"/>
      <c r="E842" s="13"/>
    </row>
    <row r="843" spans="1:5" x14ac:dyDescent="0.25">
      <c r="A843" s="65"/>
      <c r="B843" s="61"/>
      <c r="C843" s="61"/>
      <c r="D843" s="12"/>
      <c r="E843" s="13"/>
    </row>
    <row r="844" spans="1:5" x14ac:dyDescent="0.25">
      <c r="A844" s="65"/>
      <c r="B844" s="61"/>
      <c r="C844" s="61"/>
      <c r="D844" s="12"/>
      <c r="E844" s="13"/>
    </row>
    <row r="845" spans="1:5" x14ac:dyDescent="0.25">
      <c r="A845" s="65"/>
      <c r="B845" s="61"/>
      <c r="C845" s="61"/>
      <c r="D845" s="12"/>
      <c r="E845" s="13"/>
    </row>
    <row r="846" spans="1:5" x14ac:dyDescent="0.25">
      <c r="A846" s="65"/>
      <c r="B846" s="61"/>
      <c r="C846" s="61"/>
      <c r="D846" s="12"/>
      <c r="E846" s="13"/>
    </row>
    <row r="847" spans="1:5" x14ac:dyDescent="0.25">
      <c r="A847" s="65"/>
      <c r="B847" s="61"/>
      <c r="C847" s="61"/>
      <c r="D847" s="12"/>
      <c r="E847" s="13"/>
    </row>
    <row r="848" spans="1:5" x14ac:dyDescent="0.25">
      <c r="A848" s="65"/>
      <c r="B848" s="61"/>
      <c r="C848" s="61"/>
      <c r="D848" s="12"/>
      <c r="E848" s="13"/>
    </row>
    <row r="849" spans="1:5" x14ac:dyDescent="0.25">
      <c r="A849" s="65"/>
      <c r="B849" s="61"/>
      <c r="C849" s="61"/>
      <c r="D849" s="12"/>
      <c r="E849" s="13"/>
    </row>
    <row r="850" spans="1:5" x14ac:dyDescent="0.25">
      <c r="A850" s="65"/>
      <c r="B850" s="61"/>
      <c r="C850" s="61"/>
      <c r="D850" s="12"/>
      <c r="E850" s="13"/>
    </row>
    <row r="851" spans="1:5" x14ac:dyDescent="0.25">
      <c r="A851" s="65"/>
      <c r="B851" s="61"/>
      <c r="C851" s="61"/>
      <c r="D851" s="12"/>
      <c r="E851" s="13"/>
    </row>
    <row r="852" spans="1:5" x14ac:dyDescent="0.25">
      <c r="A852" s="65"/>
      <c r="B852" s="61"/>
      <c r="C852" s="61"/>
      <c r="D852" s="13"/>
      <c r="E852" s="13"/>
    </row>
    <row r="853" spans="1:5" x14ac:dyDescent="0.25">
      <c r="A853" s="65"/>
      <c r="B853" s="61"/>
      <c r="C853" s="61"/>
      <c r="D853" s="12"/>
      <c r="E853" s="13"/>
    </row>
    <row r="854" spans="1:5" x14ac:dyDescent="0.25">
      <c r="A854" s="65"/>
      <c r="B854" s="61"/>
      <c r="C854" s="61"/>
      <c r="D854" s="12"/>
      <c r="E854" s="13"/>
    </row>
    <row r="855" spans="1:5" x14ac:dyDescent="0.25">
      <c r="A855" s="65"/>
      <c r="B855" s="61"/>
      <c r="C855" s="61"/>
      <c r="D855" s="12"/>
      <c r="E855" s="13"/>
    </row>
    <row r="856" spans="1:5" x14ac:dyDescent="0.25">
      <c r="A856" s="65"/>
      <c r="B856" s="61"/>
      <c r="C856" s="61"/>
      <c r="D856" s="12"/>
      <c r="E856" s="13"/>
    </row>
    <row r="857" spans="1:5" x14ac:dyDescent="0.25">
      <c r="A857" s="65"/>
      <c r="B857" s="61"/>
      <c r="C857" s="61"/>
      <c r="D857" s="12"/>
      <c r="E857" s="13"/>
    </row>
    <row r="858" spans="1:5" x14ac:dyDescent="0.25">
      <c r="A858" s="65"/>
      <c r="B858" s="61"/>
      <c r="C858" s="61"/>
      <c r="D858" s="12"/>
      <c r="E858" s="13"/>
    </row>
    <row r="859" spans="1:5" x14ac:dyDescent="0.25">
      <c r="A859" s="65"/>
      <c r="B859" s="61"/>
      <c r="C859" s="61"/>
      <c r="D859" s="12"/>
      <c r="E859" s="13"/>
    </row>
    <row r="860" spans="1:5" x14ac:dyDescent="0.25">
      <c r="A860" s="65"/>
      <c r="B860" s="61"/>
      <c r="C860" s="61"/>
      <c r="D860" s="12"/>
      <c r="E860" s="13"/>
    </row>
    <row r="861" spans="1:5" x14ac:dyDescent="0.25">
      <c r="A861" s="65"/>
      <c r="B861" s="61"/>
      <c r="C861" s="61"/>
      <c r="D861" s="12"/>
      <c r="E861" s="13"/>
    </row>
    <row r="862" spans="1:5" x14ac:dyDescent="0.25">
      <c r="A862" s="65"/>
      <c r="B862" s="61"/>
      <c r="C862" s="61"/>
      <c r="D862" s="12"/>
      <c r="E862" s="13"/>
    </row>
    <row r="863" spans="1:5" x14ac:dyDescent="0.25">
      <c r="A863" s="65"/>
      <c r="B863" s="61"/>
      <c r="C863" s="61"/>
      <c r="D863" s="12"/>
      <c r="E863" s="13"/>
    </row>
    <row r="864" spans="1:5" x14ac:dyDescent="0.25">
      <c r="A864" s="65"/>
      <c r="B864" s="61"/>
      <c r="C864" s="61"/>
      <c r="D864" s="12"/>
      <c r="E864" s="13"/>
    </row>
    <row r="865" spans="1:5" x14ac:dyDescent="0.25">
      <c r="A865" s="65"/>
      <c r="B865" s="61"/>
      <c r="C865" s="61"/>
      <c r="D865" s="12"/>
      <c r="E865" s="13"/>
    </row>
    <row r="866" spans="1:5" x14ac:dyDescent="0.25">
      <c r="A866" s="65"/>
      <c r="B866" s="61"/>
      <c r="C866" s="61"/>
      <c r="D866" s="12"/>
      <c r="E866" s="13"/>
    </row>
    <row r="867" spans="1:5" x14ac:dyDescent="0.25">
      <c r="A867" s="65"/>
      <c r="B867" s="61"/>
      <c r="C867" s="61"/>
      <c r="D867" s="12"/>
      <c r="E867" s="13"/>
    </row>
    <row r="868" spans="1:5" x14ac:dyDescent="0.25">
      <c r="A868" s="65"/>
      <c r="B868" s="61"/>
      <c r="C868" s="61"/>
      <c r="D868" s="12"/>
      <c r="E868" s="13"/>
    </row>
    <row r="869" spans="1:5" x14ac:dyDescent="0.25">
      <c r="A869" s="65"/>
      <c r="B869" s="61"/>
      <c r="C869" s="61"/>
      <c r="D869" s="12"/>
      <c r="E869" s="13"/>
    </row>
    <row r="870" spans="1:5" x14ac:dyDescent="0.25">
      <c r="A870" s="65"/>
      <c r="B870" s="61"/>
      <c r="C870" s="61"/>
      <c r="D870" s="12"/>
      <c r="E870" s="13"/>
    </row>
    <row r="871" spans="1:5" x14ac:dyDescent="0.25">
      <c r="A871" s="65"/>
      <c r="B871" s="61"/>
      <c r="C871" s="61"/>
      <c r="D871" s="13"/>
      <c r="E871" s="13"/>
    </row>
    <row r="872" spans="1:5" x14ac:dyDescent="0.25">
      <c r="A872" s="65"/>
      <c r="B872" s="61"/>
      <c r="C872" s="61"/>
      <c r="D872" s="12"/>
      <c r="E872" s="13"/>
    </row>
    <row r="873" spans="1:5" x14ac:dyDescent="0.25">
      <c r="A873" s="65"/>
      <c r="B873" s="61"/>
      <c r="C873" s="61"/>
      <c r="D873" s="12"/>
      <c r="E873" s="13"/>
    </row>
    <row r="874" spans="1:5" x14ac:dyDescent="0.25">
      <c r="A874" s="65"/>
      <c r="B874" s="61"/>
      <c r="C874" s="61"/>
      <c r="D874" s="12"/>
      <c r="E874" s="13"/>
    </row>
    <row r="875" spans="1:5" x14ac:dyDescent="0.25">
      <c r="A875" s="65"/>
      <c r="B875" s="61"/>
      <c r="C875" s="61"/>
      <c r="D875" s="12"/>
      <c r="E875" s="13"/>
    </row>
    <row r="876" spans="1:5" x14ac:dyDescent="0.25">
      <c r="A876" s="65"/>
      <c r="B876" s="61"/>
      <c r="C876" s="61"/>
      <c r="D876" s="12"/>
      <c r="E876" s="13"/>
    </row>
    <row r="877" spans="1:5" x14ac:dyDescent="0.25">
      <c r="A877" s="65"/>
      <c r="B877" s="61"/>
      <c r="C877" s="61"/>
      <c r="D877" s="12"/>
      <c r="E877" s="13"/>
    </row>
    <row r="878" spans="1:5" x14ac:dyDescent="0.25">
      <c r="A878" s="65"/>
      <c r="B878" s="61"/>
      <c r="C878" s="61"/>
      <c r="D878" s="12"/>
      <c r="E878" s="13"/>
    </row>
    <row r="879" spans="1:5" x14ac:dyDescent="0.25">
      <c r="A879" s="65"/>
      <c r="B879" s="61"/>
      <c r="C879" s="61"/>
      <c r="D879" s="12"/>
      <c r="E879" s="13"/>
    </row>
    <row r="880" spans="1:5" x14ac:dyDescent="0.25">
      <c r="A880" s="65"/>
      <c r="B880" s="61"/>
      <c r="C880" s="61"/>
      <c r="D880" s="12"/>
      <c r="E880" s="13"/>
    </row>
    <row r="881" spans="1:5" x14ac:dyDescent="0.25">
      <c r="A881" s="65"/>
      <c r="B881" s="61"/>
      <c r="C881" s="61"/>
      <c r="D881" s="12"/>
      <c r="E881" s="13"/>
    </row>
    <row r="882" spans="1:5" x14ac:dyDescent="0.25">
      <c r="A882" s="65"/>
      <c r="B882" s="61"/>
      <c r="C882" s="61"/>
      <c r="D882" s="12"/>
      <c r="E882" s="13"/>
    </row>
    <row r="883" spans="1:5" x14ac:dyDescent="0.25">
      <c r="A883" s="65"/>
      <c r="B883" s="61"/>
      <c r="C883" s="61"/>
      <c r="D883" s="12"/>
      <c r="E883" s="13"/>
    </row>
    <row r="884" spans="1:5" x14ac:dyDescent="0.25">
      <c r="A884" s="65"/>
      <c r="B884" s="61"/>
      <c r="C884" s="61"/>
      <c r="D884" s="12"/>
      <c r="E884" s="13"/>
    </row>
    <row r="885" spans="1:5" x14ac:dyDescent="0.25">
      <c r="A885" s="65"/>
      <c r="B885" s="61"/>
      <c r="C885" s="61"/>
      <c r="D885" s="12"/>
      <c r="E885" s="13"/>
    </row>
    <row r="886" spans="1:5" x14ac:dyDescent="0.25">
      <c r="A886" s="65"/>
      <c r="B886" s="61"/>
      <c r="C886" s="61"/>
      <c r="D886" s="12"/>
      <c r="E886" s="13"/>
    </row>
    <row r="887" spans="1:5" x14ac:dyDescent="0.25">
      <c r="A887" s="65"/>
      <c r="B887" s="61"/>
      <c r="C887" s="61"/>
      <c r="D887" s="12"/>
      <c r="E887" s="13"/>
    </row>
    <row r="888" spans="1:5" x14ac:dyDescent="0.25">
      <c r="A888" s="65"/>
      <c r="B888" s="61"/>
      <c r="C888" s="61"/>
      <c r="D888" s="12"/>
      <c r="E888" s="13"/>
    </row>
    <row r="889" spans="1:5" x14ac:dyDescent="0.25">
      <c r="A889" s="65"/>
      <c r="B889" s="61"/>
      <c r="C889" s="61"/>
      <c r="D889" s="12"/>
      <c r="E889" s="13"/>
    </row>
    <row r="890" spans="1:5" x14ac:dyDescent="0.25">
      <c r="A890" s="65"/>
      <c r="B890" s="61"/>
      <c r="C890" s="61"/>
      <c r="D890" s="13"/>
      <c r="E890" s="13"/>
    </row>
    <row r="891" spans="1:5" x14ac:dyDescent="0.25">
      <c r="A891" s="65"/>
      <c r="B891" s="61"/>
      <c r="C891" s="61"/>
      <c r="D891" s="12"/>
      <c r="E891" s="13"/>
    </row>
    <row r="892" spans="1:5" x14ac:dyDescent="0.25">
      <c r="A892" s="65"/>
      <c r="D892" s="12"/>
      <c r="E892" s="13"/>
    </row>
    <row r="893" spans="1:5" x14ac:dyDescent="0.25">
      <c r="A893" s="65"/>
      <c r="D893" s="12"/>
      <c r="E893" s="13"/>
    </row>
    <row r="894" spans="1:5" x14ac:dyDescent="0.25">
      <c r="A894" s="65"/>
      <c r="D894" s="12"/>
      <c r="E894" s="13"/>
    </row>
    <row r="895" spans="1:5" x14ac:dyDescent="0.25">
      <c r="A895" s="65"/>
      <c r="B895" s="61"/>
      <c r="C895" s="61"/>
      <c r="D895" s="12"/>
      <c r="E895" s="13"/>
    </row>
    <row r="896" spans="1:5" x14ac:dyDescent="0.25">
      <c r="A896" s="65"/>
      <c r="B896" s="61"/>
      <c r="C896" s="61"/>
      <c r="D896" s="12"/>
      <c r="E896" s="13"/>
    </row>
    <row r="897" spans="1:5" x14ac:dyDescent="0.25">
      <c r="A897" s="65"/>
      <c r="B897" s="61"/>
      <c r="C897" s="61"/>
      <c r="D897" s="12"/>
      <c r="E897" s="13"/>
    </row>
    <row r="898" spans="1:5" x14ac:dyDescent="0.25">
      <c r="A898" s="65"/>
      <c r="B898" s="61"/>
      <c r="C898" s="61"/>
      <c r="D898" s="12"/>
      <c r="E898" s="13"/>
    </row>
    <row r="899" spans="1:5" x14ac:dyDescent="0.25">
      <c r="A899" s="65"/>
      <c r="B899" s="61"/>
      <c r="C899" s="61"/>
      <c r="D899" s="12"/>
      <c r="E899" s="13"/>
    </row>
    <row r="900" spans="1:5" x14ac:dyDescent="0.25">
      <c r="A900" s="65"/>
      <c r="B900" s="61"/>
      <c r="C900" s="61"/>
      <c r="D900" s="12"/>
      <c r="E900" s="13"/>
    </row>
    <row r="901" spans="1:5" x14ac:dyDescent="0.25">
      <c r="A901" s="65"/>
      <c r="B901" s="61"/>
      <c r="C901" s="61"/>
      <c r="D901" s="12"/>
      <c r="E901" s="13"/>
    </row>
    <row r="902" spans="1:5" x14ac:dyDescent="0.25">
      <c r="A902" s="65"/>
      <c r="B902" s="61"/>
      <c r="C902" s="61"/>
      <c r="D902" s="12"/>
      <c r="E902" s="13"/>
    </row>
    <row r="903" spans="1:5" x14ac:dyDescent="0.25">
      <c r="A903" s="65"/>
      <c r="B903" s="61"/>
      <c r="C903" s="61"/>
      <c r="D903" s="12"/>
      <c r="E903" s="13"/>
    </row>
    <row r="904" spans="1:5" x14ac:dyDescent="0.25">
      <c r="A904" s="65"/>
      <c r="B904" s="61"/>
      <c r="C904" s="61"/>
      <c r="D904" s="12"/>
      <c r="E904" s="13"/>
    </row>
    <row r="905" spans="1:5" x14ac:dyDescent="0.25">
      <c r="A905" s="65"/>
      <c r="B905" s="61"/>
      <c r="C905" s="61"/>
      <c r="D905" s="12"/>
      <c r="E905" s="13"/>
    </row>
    <row r="906" spans="1:5" x14ac:dyDescent="0.25">
      <c r="A906" s="65"/>
      <c r="B906" s="61"/>
      <c r="C906" s="61"/>
      <c r="D906" s="12"/>
      <c r="E906" s="13"/>
    </row>
    <row r="907" spans="1:5" x14ac:dyDescent="0.25">
      <c r="A907" s="65"/>
      <c r="B907" s="61"/>
      <c r="C907" s="61"/>
      <c r="D907" s="12"/>
      <c r="E907" s="13"/>
    </row>
    <row r="908" spans="1:5" x14ac:dyDescent="0.25">
      <c r="A908" s="65"/>
      <c r="B908" s="61"/>
      <c r="C908" s="61"/>
      <c r="D908" s="12"/>
      <c r="E908" s="13"/>
    </row>
    <row r="909" spans="1:5" x14ac:dyDescent="0.25">
      <c r="A909" s="65"/>
      <c r="B909" s="61"/>
      <c r="C909" s="61"/>
      <c r="D909" s="13"/>
      <c r="E909" s="13"/>
    </row>
    <row r="910" spans="1:5" x14ac:dyDescent="0.25">
      <c r="A910" s="65"/>
      <c r="B910" s="61"/>
      <c r="C910" s="61"/>
      <c r="D910" s="12"/>
      <c r="E910" s="13"/>
    </row>
    <row r="911" spans="1:5" x14ac:dyDescent="0.25">
      <c r="A911" s="65"/>
      <c r="B911" s="61"/>
      <c r="C911" s="61"/>
      <c r="D911" s="12"/>
      <c r="E911" s="13"/>
    </row>
    <row r="912" spans="1:5" x14ac:dyDescent="0.25">
      <c r="A912" s="65"/>
      <c r="B912" s="61"/>
      <c r="C912" s="61"/>
      <c r="D912" s="12"/>
      <c r="E912" s="13"/>
    </row>
    <row r="913" spans="1:5" x14ac:dyDescent="0.25">
      <c r="A913" s="65"/>
      <c r="B913" s="61"/>
      <c r="C913" s="61"/>
      <c r="D913" s="12"/>
      <c r="E913" s="13"/>
    </row>
    <row r="914" spans="1:5" x14ac:dyDescent="0.25">
      <c r="A914" s="65"/>
      <c r="B914" s="61"/>
      <c r="C914" s="61"/>
      <c r="D914" s="12"/>
      <c r="E914" s="13"/>
    </row>
    <row r="915" spans="1:5" x14ac:dyDescent="0.25">
      <c r="A915" s="65"/>
      <c r="B915" s="61"/>
      <c r="C915" s="61"/>
      <c r="D915" s="12"/>
      <c r="E915" s="13"/>
    </row>
    <row r="916" spans="1:5" x14ac:dyDescent="0.25">
      <c r="A916" s="65"/>
      <c r="B916" s="61"/>
      <c r="C916" s="61"/>
      <c r="D916" s="12"/>
      <c r="E916" s="13"/>
    </row>
    <row r="917" spans="1:5" x14ac:dyDescent="0.25">
      <c r="A917" s="65"/>
      <c r="B917" s="61"/>
      <c r="C917" s="61"/>
      <c r="D917" s="12"/>
      <c r="E917" s="13"/>
    </row>
    <row r="918" spans="1:5" x14ac:dyDescent="0.25">
      <c r="A918" s="65"/>
      <c r="B918" s="61"/>
      <c r="C918" s="61"/>
      <c r="D918" s="12"/>
      <c r="E918" s="13"/>
    </row>
    <row r="919" spans="1:5" x14ac:dyDescent="0.25">
      <c r="A919" s="65"/>
      <c r="B919" s="61"/>
      <c r="C919" s="61"/>
      <c r="D919" s="12"/>
      <c r="E919" s="13"/>
    </row>
    <row r="920" spans="1:5" x14ac:dyDescent="0.25">
      <c r="A920" s="65"/>
      <c r="B920" s="61"/>
      <c r="C920" s="61"/>
      <c r="D920" s="12"/>
      <c r="E920" s="13"/>
    </row>
    <row r="921" spans="1:5" x14ac:dyDescent="0.25">
      <c r="A921" s="65"/>
      <c r="B921" s="61"/>
      <c r="C921" s="61"/>
      <c r="D921" s="12"/>
      <c r="E921" s="13"/>
    </row>
    <row r="922" spans="1:5" x14ac:dyDescent="0.25">
      <c r="A922" s="65"/>
      <c r="D922" s="12"/>
      <c r="E922" s="13"/>
    </row>
    <row r="923" spans="1:5" x14ac:dyDescent="0.25">
      <c r="A923" s="65"/>
      <c r="B923" s="61"/>
      <c r="C923" s="61"/>
      <c r="D923" s="12"/>
      <c r="E923" s="13"/>
    </row>
    <row r="924" spans="1:5" x14ac:dyDescent="0.25">
      <c r="A924" s="65"/>
      <c r="B924" s="61"/>
      <c r="C924" s="61"/>
      <c r="D924" s="12"/>
      <c r="E924" s="13"/>
    </row>
    <row r="925" spans="1:5" x14ac:dyDescent="0.25">
      <c r="A925" s="65"/>
      <c r="B925" s="61"/>
      <c r="C925" s="61"/>
      <c r="D925" s="12"/>
      <c r="E925" s="13"/>
    </row>
    <row r="926" spans="1:5" x14ac:dyDescent="0.25">
      <c r="A926" s="65"/>
      <c r="B926" s="61"/>
      <c r="C926" s="61"/>
      <c r="D926" s="12"/>
      <c r="E926" s="13"/>
    </row>
    <row r="927" spans="1:5" x14ac:dyDescent="0.25">
      <c r="A927" s="65"/>
      <c r="B927" s="61"/>
      <c r="C927" s="61"/>
      <c r="D927" s="12"/>
      <c r="E927" s="13"/>
    </row>
    <row r="928" spans="1:5" x14ac:dyDescent="0.25">
      <c r="A928" s="65"/>
      <c r="B928" s="61"/>
      <c r="C928" s="61"/>
      <c r="D928" s="13"/>
      <c r="E928" s="13"/>
    </row>
    <row r="929" spans="1:5" x14ac:dyDescent="0.25">
      <c r="A929" s="65"/>
      <c r="B929" s="61"/>
      <c r="C929" s="61"/>
      <c r="D929" s="12"/>
      <c r="E929" s="13"/>
    </row>
    <row r="930" spans="1:5" x14ac:dyDescent="0.25">
      <c r="A930" s="65"/>
      <c r="B930" s="61"/>
      <c r="C930" s="61"/>
      <c r="D930" s="12"/>
      <c r="E930" s="13"/>
    </row>
    <row r="931" spans="1:5" x14ac:dyDescent="0.25">
      <c r="A931" s="65"/>
      <c r="B931" s="61"/>
      <c r="C931" s="61"/>
      <c r="D931" s="12"/>
      <c r="E931" s="13"/>
    </row>
    <row r="932" spans="1:5" x14ac:dyDescent="0.25">
      <c r="A932" s="65"/>
      <c r="B932" s="61"/>
      <c r="C932" s="61"/>
      <c r="D932" s="12"/>
      <c r="E932" s="13"/>
    </row>
    <row r="933" spans="1:5" x14ac:dyDescent="0.25">
      <c r="A933" s="65"/>
      <c r="B933" s="61"/>
      <c r="C933" s="61"/>
      <c r="D933" s="12"/>
      <c r="E933" s="13"/>
    </row>
    <row r="934" spans="1:5" x14ac:dyDescent="0.25">
      <c r="A934" s="65"/>
      <c r="B934" s="61"/>
      <c r="C934" s="61"/>
      <c r="D934" s="12"/>
      <c r="E934" s="13"/>
    </row>
    <row r="935" spans="1:5" x14ac:dyDescent="0.25">
      <c r="A935" s="65"/>
      <c r="B935" s="61"/>
      <c r="C935" s="61"/>
      <c r="D935" s="12"/>
      <c r="E935" s="13"/>
    </row>
    <row r="936" spans="1:5" x14ac:dyDescent="0.25">
      <c r="A936" s="65"/>
      <c r="B936" s="61"/>
      <c r="C936" s="61"/>
      <c r="D936" s="12"/>
      <c r="E936" s="13"/>
    </row>
    <row r="937" spans="1:5" x14ac:dyDescent="0.25">
      <c r="A937" s="65"/>
      <c r="B937" s="61"/>
      <c r="C937" s="61"/>
      <c r="D937" s="12"/>
      <c r="E937" s="13"/>
    </row>
    <row r="938" spans="1:5" x14ac:dyDescent="0.25">
      <c r="A938" s="65"/>
      <c r="B938" s="61"/>
      <c r="C938" s="61"/>
      <c r="D938" s="12"/>
      <c r="E938" s="13"/>
    </row>
    <row r="939" spans="1:5" x14ac:dyDescent="0.25">
      <c r="A939" s="65"/>
      <c r="B939" s="61"/>
      <c r="C939" s="61"/>
      <c r="D939" s="12"/>
      <c r="E939" s="13"/>
    </row>
    <row r="940" spans="1:5" x14ac:dyDescent="0.25">
      <c r="A940" s="65"/>
      <c r="B940" s="61"/>
      <c r="C940" s="61"/>
      <c r="D940" s="12"/>
      <c r="E940" s="13"/>
    </row>
    <row r="941" spans="1:5" x14ac:dyDescent="0.25">
      <c r="A941" s="65"/>
      <c r="B941" s="61"/>
      <c r="C941" s="61"/>
      <c r="D941" s="12"/>
      <c r="E941" s="13"/>
    </row>
    <row r="942" spans="1:5" x14ac:dyDescent="0.25">
      <c r="A942" s="65"/>
      <c r="B942" s="61"/>
      <c r="C942" s="61"/>
      <c r="D942" s="12"/>
      <c r="E942" s="13"/>
    </row>
    <row r="943" spans="1:5" x14ac:dyDescent="0.25">
      <c r="A943" s="65"/>
      <c r="B943" s="61"/>
      <c r="C943" s="61"/>
      <c r="D943" s="12"/>
      <c r="E943" s="13"/>
    </row>
    <row r="944" spans="1:5" x14ac:dyDescent="0.25">
      <c r="A944" s="65"/>
      <c r="B944" s="61"/>
      <c r="C944" s="61"/>
      <c r="D944" s="12"/>
      <c r="E944" s="13"/>
    </row>
    <row r="945" spans="1:5" x14ac:dyDescent="0.25">
      <c r="A945" s="65"/>
      <c r="B945" s="61"/>
      <c r="C945" s="61"/>
      <c r="D945" s="12"/>
      <c r="E945" s="13"/>
    </row>
    <row r="946" spans="1:5" x14ac:dyDescent="0.25">
      <c r="A946" s="65"/>
      <c r="B946" s="61"/>
      <c r="C946" s="61"/>
      <c r="D946" s="12"/>
      <c r="E946" s="13"/>
    </row>
    <row r="947" spans="1:5" x14ac:dyDescent="0.25">
      <c r="A947" s="65"/>
      <c r="B947" s="61"/>
      <c r="C947" s="61"/>
      <c r="D947" s="13"/>
      <c r="E947" s="13"/>
    </row>
    <row r="948" spans="1:5" x14ac:dyDescent="0.25">
      <c r="A948" s="65"/>
      <c r="B948" s="61"/>
      <c r="C948" s="61"/>
      <c r="D948" s="12"/>
      <c r="E948" s="13"/>
    </row>
    <row r="949" spans="1:5" x14ac:dyDescent="0.25">
      <c r="A949" s="65"/>
      <c r="B949" s="61"/>
      <c r="C949" s="61"/>
      <c r="D949" s="12"/>
      <c r="E949" s="13"/>
    </row>
    <row r="950" spans="1:5" x14ac:dyDescent="0.25">
      <c r="A950" s="65"/>
      <c r="B950" s="61"/>
      <c r="C950" s="61"/>
      <c r="D950" s="12"/>
      <c r="E950" s="13"/>
    </row>
    <row r="951" spans="1:5" x14ac:dyDescent="0.25">
      <c r="A951" s="65"/>
      <c r="B951" s="61"/>
      <c r="C951" s="61"/>
      <c r="D951" s="12"/>
      <c r="E951" s="13"/>
    </row>
    <row r="952" spans="1:5" x14ac:dyDescent="0.25">
      <c r="A952" s="65"/>
      <c r="B952" s="61"/>
      <c r="C952" s="61"/>
      <c r="D952" s="12"/>
      <c r="E952" s="13"/>
    </row>
    <row r="953" spans="1:5" x14ac:dyDescent="0.25">
      <c r="A953" s="65"/>
      <c r="B953" s="61"/>
      <c r="C953" s="61"/>
      <c r="D953" s="12"/>
      <c r="E953" s="13"/>
    </row>
    <row r="954" spans="1:5" x14ac:dyDescent="0.25">
      <c r="A954" s="65"/>
      <c r="B954" s="61"/>
      <c r="C954" s="61"/>
      <c r="D954" s="12"/>
      <c r="E954" s="13"/>
    </row>
    <row r="955" spans="1:5" x14ac:dyDescent="0.25">
      <c r="A955" s="65"/>
      <c r="B955" s="61"/>
      <c r="C955" s="61"/>
      <c r="D955" s="12"/>
      <c r="E955" s="13"/>
    </row>
    <row r="956" spans="1:5" x14ac:dyDescent="0.25">
      <c r="A956" s="65"/>
      <c r="B956" s="61"/>
      <c r="C956" s="61"/>
      <c r="D956" s="12"/>
      <c r="E956" s="13"/>
    </row>
    <row r="957" spans="1:5" x14ac:dyDescent="0.25">
      <c r="A957" s="65"/>
      <c r="B957" s="61"/>
      <c r="C957" s="61"/>
      <c r="D957" s="12"/>
      <c r="E957" s="13"/>
    </row>
    <row r="958" spans="1:5" x14ac:dyDescent="0.25">
      <c r="A958" s="65"/>
      <c r="B958" s="61"/>
      <c r="C958" s="61"/>
      <c r="D958" s="12"/>
      <c r="E958" s="13"/>
    </row>
    <row r="959" spans="1:5" x14ac:dyDescent="0.25">
      <c r="A959" s="65"/>
      <c r="B959" s="61"/>
      <c r="C959" s="61"/>
      <c r="D959" s="12"/>
      <c r="E959" s="13"/>
    </row>
    <row r="960" spans="1:5" x14ac:dyDescent="0.25">
      <c r="A960" s="65"/>
      <c r="B960" s="61"/>
      <c r="C960" s="61"/>
      <c r="D960" s="12"/>
      <c r="E960" s="13"/>
    </row>
    <row r="961" spans="1:5" x14ac:dyDescent="0.25">
      <c r="A961" s="65"/>
      <c r="B961" s="61"/>
      <c r="C961" s="61"/>
      <c r="D961" s="12"/>
      <c r="E961" s="13"/>
    </row>
    <row r="962" spans="1:5" x14ac:dyDescent="0.25">
      <c r="A962" s="65"/>
      <c r="B962" s="61"/>
      <c r="C962" s="61"/>
      <c r="D962" s="12"/>
      <c r="E962" s="13"/>
    </row>
    <row r="963" spans="1:5" x14ac:dyDescent="0.25">
      <c r="A963" s="65"/>
      <c r="B963" s="61"/>
      <c r="C963" s="61"/>
      <c r="D963" s="12"/>
      <c r="E963" s="13"/>
    </row>
    <row r="964" spans="1:5" x14ac:dyDescent="0.25">
      <c r="A964" s="65"/>
      <c r="B964" s="61"/>
      <c r="C964" s="61"/>
      <c r="D964" s="12"/>
      <c r="E964" s="13"/>
    </row>
    <row r="965" spans="1:5" x14ac:dyDescent="0.25">
      <c r="A965" s="65"/>
      <c r="B965" s="61"/>
      <c r="C965" s="61"/>
      <c r="D965" s="12"/>
      <c r="E965" s="13"/>
    </row>
    <row r="966" spans="1:5" x14ac:dyDescent="0.25">
      <c r="A966" s="65"/>
      <c r="B966" s="61"/>
      <c r="C966" s="61"/>
      <c r="D966" s="13"/>
      <c r="E966" s="13"/>
    </row>
    <row r="967" spans="1:5" x14ac:dyDescent="0.25">
      <c r="A967" s="65"/>
      <c r="B967" s="61"/>
      <c r="C967" s="61"/>
      <c r="D967" s="12"/>
      <c r="E967" s="13"/>
    </row>
    <row r="968" spans="1:5" x14ac:dyDescent="0.25">
      <c r="A968" s="65"/>
      <c r="B968" s="61"/>
      <c r="C968" s="61"/>
      <c r="D968" s="12"/>
      <c r="E968" s="13"/>
    </row>
    <row r="969" spans="1:5" x14ac:dyDescent="0.25">
      <c r="A969" s="65"/>
      <c r="B969" s="61"/>
      <c r="C969" s="61"/>
      <c r="D969" s="12"/>
      <c r="E969" s="13"/>
    </row>
    <row r="970" spans="1:5" x14ac:dyDescent="0.25">
      <c r="A970" s="65"/>
      <c r="B970" s="61"/>
      <c r="C970" s="61"/>
      <c r="D970" s="12"/>
      <c r="E970" s="13"/>
    </row>
    <row r="971" spans="1:5" x14ac:dyDescent="0.25">
      <c r="A971" s="65"/>
      <c r="B971" s="61"/>
      <c r="C971" s="61"/>
      <c r="D971" s="12"/>
      <c r="E971" s="13"/>
    </row>
    <row r="972" spans="1:5" x14ac:dyDescent="0.25">
      <c r="A972" s="65"/>
      <c r="B972" s="61"/>
      <c r="C972" s="61"/>
      <c r="D972" s="12"/>
      <c r="E972" s="13"/>
    </row>
    <row r="973" spans="1:5" x14ac:dyDescent="0.25">
      <c r="A973" s="65"/>
      <c r="B973" s="61"/>
      <c r="C973" s="61"/>
      <c r="D973" s="12"/>
      <c r="E973" s="13"/>
    </row>
    <row r="974" spans="1:5" x14ac:dyDescent="0.25">
      <c r="A974" s="65"/>
      <c r="B974" s="61"/>
      <c r="C974" s="61"/>
      <c r="D974" s="12"/>
      <c r="E974" s="13"/>
    </row>
    <row r="975" spans="1:5" x14ac:dyDescent="0.25">
      <c r="A975" s="65"/>
      <c r="B975" s="61"/>
      <c r="C975" s="61"/>
      <c r="D975" s="12"/>
      <c r="E975" s="13"/>
    </row>
    <row r="976" spans="1:5" x14ac:dyDescent="0.25">
      <c r="A976" s="65"/>
      <c r="B976" s="61"/>
      <c r="C976" s="61"/>
      <c r="D976" s="12"/>
      <c r="E976" s="13"/>
    </row>
    <row r="977" spans="1:5" x14ac:dyDescent="0.25">
      <c r="A977" s="65"/>
      <c r="B977" s="61"/>
      <c r="C977" s="61"/>
      <c r="D977" s="12"/>
      <c r="E977" s="13"/>
    </row>
    <row r="978" spans="1:5" x14ac:dyDescent="0.25">
      <c r="A978" s="65"/>
      <c r="B978" s="61"/>
      <c r="C978" s="61"/>
      <c r="D978" s="12"/>
      <c r="E978" s="13"/>
    </row>
    <row r="979" spans="1:5" x14ac:dyDescent="0.25">
      <c r="A979" s="65"/>
      <c r="B979" s="61"/>
      <c r="C979" s="61"/>
      <c r="D979" s="12"/>
      <c r="E979" s="13"/>
    </row>
    <row r="980" spans="1:5" x14ac:dyDescent="0.25">
      <c r="A980" s="65"/>
      <c r="B980" s="61"/>
      <c r="C980" s="61"/>
      <c r="D980" s="12"/>
      <c r="E980" s="13"/>
    </row>
    <row r="981" spans="1:5" x14ac:dyDescent="0.25">
      <c r="A981" s="65"/>
      <c r="B981" s="61"/>
      <c r="C981" s="61"/>
      <c r="D981" s="12"/>
      <c r="E981" s="13"/>
    </row>
    <row r="982" spans="1:5" x14ac:dyDescent="0.25">
      <c r="A982" s="65"/>
      <c r="B982" s="61"/>
      <c r="C982" s="61"/>
      <c r="D982" s="12"/>
      <c r="E982" s="13"/>
    </row>
    <row r="983" spans="1:5" x14ac:dyDescent="0.25">
      <c r="A983" s="65"/>
      <c r="B983" s="61"/>
      <c r="C983" s="61"/>
      <c r="D983" s="12"/>
      <c r="E983" s="13"/>
    </row>
    <row r="984" spans="1:5" x14ac:dyDescent="0.25">
      <c r="A984" s="65"/>
      <c r="B984" s="61"/>
      <c r="C984" s="61"/>
      <c r="D984" s="12"/>
      <c r="E984" s="13"/>
    </row>
    <row r="985" spans="1:5" x14ac:dyDescent="0.25">
      <c r="A985" s="65"/>
      <c r="B985" s="61"/>
      <c r="C985" s="61"/>
      <c r="D985" s="13"/>
      <c r="E985" s="13"/>
    </row>
    <row r="986" spans="1:5" x14ac:dyDescent="0.25">
      <c r="A986" s="65"/>
      <c r="B986" s="61"/>
      <c r="C986" s="61"/>
      <c r="D986" s="12"/>
      <c r="E986" s="13"/>
    </row>
    <row r="987" spans="1:5" x14ac:dyDescent="0.25">
      <c r="A987" s="65"/>
      <c r="B987" s="61"/>
      <c r="C987" s="61"/>
      <c r="D987" s="12"/>
      <c r="E987" s="13"/>
    </row>
    <row r="988" spans="1:5" x14ac:dyDescent="0.25">
      <c r="A988" s="65"/>
      <c r="B988" s="61"/>
      <c r="C988" s="61"/>
      <c r="D988" s="12"/>
      <c r="E988" s="13"/>
    </row>
    <row r="989" spans="1:5" x14ac:dyDescent="0.25">
      <c r="A989" s="65"/>
      <c r="B989" s="61"/>
      <c r="C989" s="61"/>
      <c r="D989" s="12"/>
      <c r="E989" s="13"/>
    </row>
    <row r="990" spans="1:5" x14ac:dyDescent="0.25">
      <c r="A990" s="65"/>
      <c r="B990" s="61"/>
      <c r="C990" s="61"/>
      <c r="D990" s="12"/>
      <c r="E990" s="13"/>
    </row>
    <row r="991" spans="1:5" x14ac:dyDescent="0.25">
      <c r="A991" s="65"/>
      <c r="B991" s="61"/>
      <c r="C991" s="61"/>
      <c r="D991" s="12"/>
      <c r="E991" s="13"/>
    </row>
    <row r="992" spans="1:5" x14ac:dyDescent="0.25">
      <c r="A992" s="65"/>
      <c r="B992" s="61"/>
      <c r="C992" s="61"/>
      <c r="D992" s="12"/>
      <c r="E992" s="13"/>
    </row>
    <row r="993" spans="1:5" x14ac:dyDescent="0.25">
      <c r="A993" s="65"/>
      <c r="B993" s="61"/>
      <c r="C993" s="61"/>
      <c r="D993" s="12"/>
      <c r="E993" s="13"/>
    </row>
    <row r="994" spans="1:5" x14ac:dyDescent="0.25">
      <c r="A994" s="65"/>
      <c r="B994" s="61"/>
      <c r="C994" s="61"/>
      <c r="D994" s="12"/>
      <c r="E994" s="13"/>
    </row>
    <row r="995" spans="1:5" x14ac:dyDescent="0.25">
      <c r="A995" s="65"/>
      <c r="B995" s="61"/>
      <c r="C995" s="61"/>
      <c r="D995" s="12"/>
      <c r="E995" s="13"/>
    </row>
    <row r="996" spans="1:5" x14ac:dyDescent="0.25">
      <c r="A996" s="65"/>
      <c r="B996" s="61"/>
      <c r="C996" s="61"/>
      <c r="D996" s="12"/>
      <c r="E996" s="13"/>
    </row>
    <row r="997" spans="1:5" x14ac:dyDescent="0.25">
      <c r="A997" s="65"/>
      <c r="B997" s="61"/>
      <c r="C997" s="61"/>
      <c r="D997" s="12"/>
      <c r="E997" s="13"/>
    </row>
    <row r="998" spans="1:5" x14ac:dyDescent="0.25">
      <c r="A998" s="65"/>
      <c r="B998" s="61"/>
      <c r="C998" s="61"/>
      <c r="D998" s="12"/>
      <c r="E998" s="13"/>
    </row>
    <row r="999" spans="1:5" x14ac:dyDescent="0.25">
      <c r="A999" s="65"/>
      <c r="B999" s="61"/>
      <c r="C999" s="61"/>
      <c r="D999" s="12"/>
      <c r="E999" s="13"/>
    </row>
    <row r="1000" spans="1:5" x14ac:dyDescent="0.25">
      <c r="A1000" s="65"/>
      <c r="B1000" s="61"/>
      <c r="C1000" s="61"/>
      <c r="D1000" s="12"/>
      <c r="E1000" s="13"/>
    </row>
    <row r="1001" spans="1:5" x14ac:dyDescent="0.25">
      <c r="A1001" s="65"/>
      <c r="B1001" s="61"/>
      <c r="C1001" s="61"/>
      <c r="D1001" s="12"/>
      <c r="E1001" s="13"/>
    </row>
    <row r="1002" spans="1:5" x14ac:dyDescent="0.25">
      <c r="A1002" s="65"/>
      <c r="B1002" s="61"/>
      <c r="C1002" s="61"/>
      <c r="D1002" s="12"/>
      <c r="E1002" s="13"/>
    </row>
    <row r="1003" spans="1:5" x14ac:dyDescent="0.25">
      <c r="A1003" s="65"/>
      <c r="B1003" s="61"/>
      <c r="C1003" s="61"/>
      <c r="D1003" s="12"/>
      <c r="E1003" s="13"/>
    </row>
    <row r="1004" spans="1:5" x14ac:dyDescent="0.25">
      <c r="A1004" s="65"/>
      <c r="B1004" s="61"/>
      <c r="C1004" s="61"/>
      <c r="D1004" s="13"/>
      <c r="E1004" s="13"/>
    </row>
    <row r="1005" spans="1:5" x14ac:dyDescent="0.25">
      <c r="A1005" s="65"/>
      <c r="B1005" s="61"/>
      <c r="C1005" s="61"/>
      <c r="D1005" s="12"/>
      <c r="E1005" s="13"/>
    </row>
    <row r="1006" spans="1:5" x14ac:dyDescent="0.25">
      <c r="A1006" s="65"/>
      <c r="B1006" s="61"/>
      <c r="C1006" s="61"/>
      <c r="D1006" s="12"/>
      <c r="E1006" s="13"/>
    </row>
    <row r="1007" spans="1:5" x14ac:dyDescent="0.25">
      <c r="A1007" s="65"/>
      <c r="B1007" s="61"/>
      <c r="C1007" s="61"/>
      <c r="D1007" s="12"/>
      <c r="E1007" s="13"/>
    </row>
    <row r="1008" spans="1:5" x14ac:dyDescent="0.25">
      <c r="A1008" s="65"/>
      <c r="B1008" s="61"/>
      <c r="C1008" s="61"/>
      <c r="D1008" s="12"/>
      <c r="E1008" s="13"/>
    </row>
    <row r="1009" spans="1:5" x14ac:dyDescent="0.25">
      <c r="A1009" s="65"/>
      <c r="B1009" s="61"/>
      <c r="C1009" s="61"/>
      <c r="D1009" s="12"/>
      <c r="E1009" s="13"/>
    </row>
    <row r="1010" spans="1:5" x14ac:dyDescent="0.25">
      <c r="A1010" s="65"/>
      <c r="B1010" s="61"/>
      <c r="C1010" s="61"/>
      <c r="D1010" s="12"/>
      <c r="E1010" s="13"/>
    </row>
    <row r="1011" spans="1:5" x14ac:dyDescent="0.25">
      <c r="A1011" s="65"/>
      <c r="B1011" s="61"/>
      <c r="C1011" s="61"/>
      <c r="D1011" s="12"/>
      <c r="E1011" s="13"/>
    </row>
    <row r="1012" spans="1:5" x14ac:dyDescent="0.25">
      <c r="A1012" s="65"/>
      <c r="B1012" s="61"/>
      <c r="C1012" s="61"/>
      <c r="D1012" s="12"/>
      <c r="E1012" s="13"/>
    </row>
    <row r="1013" spans="1:5" x14ac:dyDescent="0.25">
      <c r="A1013" s="65"/>
      <c r="B1013" s="61"/>
      <c r="C1013" s="61"/>
      <c r="D1013" s="12"/>
      <c r="E1013" s="13"/>
    </row>
    <row r="1014" spans="1:5" x14ac:dyDescent="0.25">
      <c r="A1014" s="65"/>
      <c r="B1014" s="61"/>
      <c r="C1014" s="61"/>
      <c r="D1014" s="12"/>
      <c r="E1014" s="13"/>
    </row>
    <row r="1015" spans="1:5" x14ac:dyDescent="0.25">
      <c r="A1015" s="65"/>
      <c r="B1015" s="61"/>
      <c r="C1015" s="61"/>
      <c r="D1015" s="12"/>
      <c r="E1015" s="13"/>
    </row>
    <row r="1016" spans="1:5" x14ac:dyDescent="0.25">
      <c r="A1016" s="65"/>
      <c r="B1016" s="61"/>
      <c r="C1016" s="61"/>
      <c r="D1016" s="12"/>
      <c r="E1016" s="13"/>
    </row>
    <row r="1017" spans="1:5" x14ac:dyDescent="0.25">
      <c r="A1017" s="65"/>
      <c r="B1017" s="61"/>
      <c r="C1017" s="61"/>
      <c r="D1017" s="12"/>
      <c r="E1017" s="13"/>
    </row>
    <row r="1018" spans="1:5" x14ac:dyDescent="0.25">
      <c r="A1018" s="65"/>
      <c r="B1018" s="61"/>
      <c r="C1018" s="61"/>
      <c r="D1018" s="12"/>
      <c r="E1018" s="13"/>
    </row>
    <row r="1019" spans="1:5" x14ac:dyDescent="0.25">
      <c r="A1019" s="65"/>
      <c r="B1019" s="61"/>
      <c r="C1019" s="61"/>
      <c r="D1019" s="12"/>
      <c r="E1019" s="13"/>
    </row>
    <row r="1020" spans="1:5" x14ac:dyDescent="0.25">
      <c r="A1020" s="65"/>
      <c r="B1020" s="61"/>
      <c r="C1020" s="61"/>
      <c r="D1020" s="12"/>
      <c r="E1020" s="13"/>
    </row>
    <row r="1021" spans="1:5" x14ac:dyDescent="0.25">
      <c r="A1021" s="65"/>
      <c r="B1021" s="61"/>
      <c r="C1021" s="61"/>
      <c r="D1021" s="12"/>
      <c r="E1021" s="13"/>
    </row>
    <row r="1022" spans="1:5" x14ac:dyDescent="0.25">
      <c r="A1022" s="65"/>
      <c r="B1022" s="61"/>
      <c r="C1022" s="61"/>
      <c r="D1022" s="12"/>
      <c r="E1022" s="13"/>
    </row>
    <row r="1023" spans="1:5" x14ac:dyDescent="0.25">
      <c r="A1023" s="65"/>
      <c r="B1023" s="61"/>
      <c r="C1023" s="61"/>
      <c r="D1023" s="13"/>
      <c r="E1023" s="13"/>
    </row>
    <row r="1024" spans="1:5" x14ac:dyDescent="0.25">
      <c r="A1024" s="65"/>
      <c r="B1024" s="61"/>
      <c r="C1024" s="61"/>
      <c r="D1024" s="12"/>
      <c r="E1024" s="13"/>
    </row>
    <row r="1025" spans="1:5" x14ac:dyDescent="0.25">
      <c r="A1025" s="65"/>
      <c r="B1025" s="61"/>
      <c r="C1025" s="61"/>
      <c r="D1025" s="12"/>
      <c r="E1025" s="13"/>
    </row>
    <row r="1026" spans="1:5" x14ac:dyDescent="0.25">
      <c r="A1026" s="65"/>
      <c r="D1026" s="12"/>
      <c r="E1026" s="13"/>
    </row>
    <row r="1027" spans="1:5" x14ac:dyDescent="0.25">
      <c r="A1027" s="65"/>
      <c r="D1027" s="12"/>
      <c r="E1027" s="13"/>
    </row>
    <row r="1028" spans="1:5" x14ac:dyDescent="0.25">
      <c r="A1028" s="65"/>
      <c r="B1028" s="61"/>
      <c r="C1028" s="61"/>
      <c r="D1028" s="12"/>
      <c r="E1028" s="13"/>
    </row>
    <row r="1029" spans="1:5" x14ac:dyDescent="0.25">
      <c r="A1029" s="65"/>
      <c r="B1029" s="61"/>
      <c r="C1029" s="61"/>
      <c r="D1029" s="12"/>
      <c r="E1029" s="13"/>
    </row>
    <row r="1030" spans="1:5" x14ac:dyDescent="0.25">
      <c r="A1030" s="65"/>
      <c r="B1030" s="61"/>
      <c r="C1030" s="61"/>
      <c r="D1030" s="12"/>
      <c r="E1030" s="13"/>
    </row>
    <row r="1031" spans="1:5" x14ac:dyDescent="0.25">
      <c r="A1031" s="65"/>
      <c r="B1031" s="61"/>
      <c r="C1031" s="61"/>
      <c r="D1031" s="12"/>
      <c r="E1031" s="13"/>
    </row>
    <row r="1032" spans="1:5" x14ac:dyDescent="0.25">
      <c r="A1032" s="65"/>
      <c r="B1032" s="61"/>
      <c r="C1032" s="61"/>
      <c r="D1032" s="12"/>
      <c r="E1032" s="13"/>
    </row>
    <row r="1033" spans="1:5" x14ac:dyDescent="0.25">
      <c r="A1033" s="65"/>
      <c r="B1033" s="61"/>
      <c r="C1033" s="61"/>
      <c r="D1033" s="12"/>
      <c r="E1033" s="13"/>
    </row>
    <row r="1034" spans="1:5" x14ac:dyDescent="0.25">
      <c r="A1034" s="65"/>
      <c r="D1034" s="12"/>
      <c r="E1034" s="13"/>
    </row>
    <row r="1035" spans="1:5" x14ac:dyDescent="0.25">
      <c r="A1035" s="65"/>
      <c r="B1035" s="61"/>
      <c r="C1035" s="61"/>
      <c r="D1035" s="12"/>
      <c r="E1035" s="13"/>
    </row>
    <row r="1036" spans="1:5" x14ac:dyDescent="0.25">
      <c r="A1036" s="65"/>
      <c r="B1036" s="61"/>
      <c r="C1036" s="61"/>
      <c r="D1036" s="12"/>
      <c r="E1036" s="13"/>
    </row>
    <row r="1037" spans="1:5" x14ac:dyDescent="0.25">
      <c r="A1037" s="65"/>
      <c r="B1037" s="61"/>
      <c r="C1037" s="61"/>
      <c r="D1037" s="12"/>
      <c r="E1037" s="13"/>
    </row>
    <row r="1038" spans="1:5" x14ac:dyDescent="0.25">
      <c r="A1038" s="65"/>
      <c r="B1038" s="61"/>
      <c r="C1038" s="61"/>
      <c r="D1038" s="12"/>
      <c r="E1038" s="13"/>
    </row>
    <row r="1039" spans="1:5" x14ac:dyDescent="0.25">
      <c r="A1039" s="65"/>
      <c r="B1039" s="61"/>
      <c r="C1039" s="61"/>
      <c r="D1039" s="12"/>
      <c r="E1039" s="13"/>
    </row>
    <row r="1040" spans="1:5" x14ac:dyDescent="0.25">
      <c r="A1040" s="65"/>
      <c r="B1040" s="61"/>
      <c r="C1040" s="61"/>
      <c r="D1040" s="12"/>
      <c r="E1040" s="13"/>
    </row>
    <row r="1041" spans="1:5" x14ac:dyDescent="0.25">
      <c r="A1041" s="65"/>
      <c r="B1041" s="61"/>
      <c r="C1041" s="61"/>
      <c r="D1041" s="12"/>
      <c r="E1041" s="13"/>
    </row>
    <row r="1042" spans="1:5" x14ac:dyDescent="0.25">
      <c r="A1042" s="65"/>
      <c r="B1042" s="61"/>
      <c r="C1042" s="61"/>
      <c r="D1042" s="13"/>
      <c r="E1042" s="13"/>
    </row>
    <row r="1043" spans="1:5" x14ac:dyDescent="0.25">
      <c r="A1043" s="65"/>
      <c r="B1043" s="61"/>
      <c r="C1043" s="61"/>
      <c r="D1043" s="12"/>
      <c r="E1043" s="13"/>
    </row>
    <row r="1044" spans="1:5" x14ac:dyDescent="0.25">
      <c r="A1044" s="65"/>
      <c r="B1044" s="61"/>
      <c r="C1044" s="61"/>
      <c r="D1044" s="12"/>
      <c r="E1044" s="13"/>
    </row>
    <row r="1045" spans="1:5" x14ac:dyDescent="0.25">
      <c r="A1045" s="65"/>
      <c r="B1045" s="61"/>
      <c r="C1045" s="61"/>
      <c r="D1045" s="12"/>
      <c r="E1045" s="13"/>
    </row>
    <row r="1046" spans="1:5" x14ac:dyDescent="0.25">
      <c r="A1046" s="65"/>
      <c r="D1046" s="12"/>
      <c r="E1046" s="13"/>
    </row>
    <row r="1047" spans="1:5" x14ac:dyDescent="0.25">
      <c r="A1047" s="65"/>
      <c r="B1047" s="61"/>
      <c r="C1047" s="61"/>
      <c r="D1047" s="12"/>
      <c r="E1047" s="13"/>
    </row>
    <row r="1048" spans="1:5" x14ac:dyDescent="0.25">
      <c r="A1048" s="65"/>
      <c r="B1048" s="61"/>
      <c r="C1048" s="61"/>
      <c r="D1048" s="12"/>
      <c r="E1048" s="13"/>
    </row>
    <row r="1049" spans="1:5" x14ac:dyDescent="0.25">
      <c r="A1049" s="65"/>
      <c r="B1049" s="61"/>
      <c r="C1049" s="61"/>
      <c r="D1049" s="12"/>
      <c r="E1049" s="13"/>
    </row>
    <row r="1050" spans="1:5" x14ac:dyDescent="0.25">
      <c r="A1050" s="65"/>
      <c r="B1050" s="61"/>
      <c r="C1050" s="61"/>
      <c r="D1050" s="12"/>
      <c r="E1050" s="13"/>
    </row>
    <row r="1051" spans="1:5" x14ac:dyDescent="0.25">
      <c r="A1051" s="65"/>
      <c r="B1051" s="61"/>
      <c r="C1051" s="61"/>
      <c r="D1051" s="12"/>
      <c r="E1051" s="13"/>
    </row>
    <row r="1052" spans="1:5" x14ac:dyDescent="0.25">
      <c r="A1052" s="65"/>
      <c r="B1052" s="61"/>
      <c r="C1052" s="61"/>
      <c r="D1052" s="12"/>
      <c r="E1052" s="13"/>
    </row>
    <row r="1053" spans="1:5" x14ac:dyDescent="0.25">
      <c r="A1053" s="65"/>
      <c r="B1053" s="61"/>
      <c r="C1053" s="61"/>
      <c r="D1053" s="12"/>
      <c r="E1053" s="13"/>
    </row>
    <row r="1054" spans="1:5" x14ac:dyDescent="0.25">
      <c r="A1054" s="65"/>
      <c r="B1054" s="61"/>
      <c r="C1054" s="61"/>
      <c r="D1054" s="12"/>
      <c r="E1054" s="13"/>
    </row>
    <row r="1055" spans="1:5" x14ac:dyDescent="0.25">
      <c r="A1055" s="65"/>
      <c r="B1055" s="61"/>
      <c r="C1055" s="61"/>
      <c r="D1055" s="12"/>
      <c r="E1055" s="13"/>
    </row>
    <row r="1056" spans="1:5" x14ac:dyDescent="0.25">
      <c r="A1056" s="65"/>
      <c r="B1056" s="61"/>
      <c r="C1056" s="61"/>
      <c r="D1056" s="12"/>
      <c r="E1056" s="13"/>
    </row>
    <row r="1057" spans="1:5" x14ac:dyDescent="0.25">
      <c r="A1057" s="65"/>
      <c r="B1057" s="61"/>
      <c r="C1057" s="61"/>
      <c r="D1057" s="12"/>
      <c r="E1057" s="13"/>
    </row>
    <row r="1058" spans="1:5" x14ac:dyDescent="0.25">
      <c r="A1058" s="65"/>
      <c r="B1058" s="61"/>
      <c r="C1058" s="61"/>
      <c r="D1058" s="12"/>
      <c r="E1058" s="13"/>
    </row>
    <row r="1059" spans="1:5" x14ac:dyDescent="0.25">
      <c r="A1059" s="65"/>
      <c r="B1059" s="61"/>
      <c r="C1059" s="61"/>
      <c r="D1059" s="12"/>
      <c r="E1059" s="13"/>
    </row>
    <row r="1060" spans="1:5" x14ac:dyDescent="0.25">
      <c r="A1060" s="65"/>
      <c r="B1060" s="61"/>
      <c r="C1060" s="61"/>
      <c r="D1060" s="12"/>
      <c r="E1060" s="13"/>
    </row>
    <row r="1061" spans="1:5" x14ac:dyDescent="0.25">
      <c r="A1061" s="65"/>
      <c r="B1061" s="61"/>
      <c r="C1061" s="61"/>
      <c r="D1061" s="13"/>
      <c r="E1061" s="13"/>
    </row>
    <row r="1062" spans="1:5" x14ac:dyDescent="0.25">
      <c r="A1062" s="65"/>
      <c r="B1062" s="61"/>
      <c r="C1062" s="61"/>
      <c r="D1062" s="12"/>
      <c r="E1062" s="13"/>
    </row>
    <row r="1063" spans="1:5" x14ac:dyDescent="0.25">
      <c r="A1063" s="65"/>
      <c r="B1063" s="61"/>
      <c r="C1063" s="61"/>
      <c r="D1063" s="12"/>
      <c r="E1063" s="13"/>
    </row>
    <row r="1064" spans="1:5" x14ac:dyDescent="0.25">
      <c r="A1064" s="65"/>
      <c r="B1064" s="61"/>
      <c r="C1064" s="61"/>
      <c r="D1064" s="12"/>
      <c r="E1064" s="13"/>
    </row>
    <row r="1065" spans="1:5" x14ac:dyDescent="0.25">
      <c r="A1065" s="65"/>
      <c r="B1065" s="61"/>
      <c r="C1065" s="61"/>
      <c r="D1065" s="12"/>
      <c r="E1065" s="13"/>
    </row>
    <row r="1066" spans="1:5" x14ac:dyDescent="0.25">
      <c r="A1066" s="65"/>
      <c r="B1066" s="61"/>
      <c r="C1066" s="61"/>
      <c r="D1066" s="12"/>
      <c r="E1066" s="13"/>
    </row>
    <row r="1067" spans="1:5" x14ac:dyDescent="0.25">
      <c r="A1067" s="65"/>
      <c r="B1067" s="61"/>
      <c r="C1067" s="61"/>
      <c r="D1067" s="12"/>
      <c r="E1067" s="13"/>
    </row>
    <row r="1068" spans="1:5" x14ac:dyDescent="0.25">
      <c r="A1068" s="65"/>
      <c r="B1068" s="61"/>
      <c r="C1068" s="61"/>
      <c r="D1068" s="12"/>
      <c r="E1068" s="13"/>
    </row>
    <row r="1069" spans="1:5" x14ac:dyDescent="0.25">
      <c r="A1069" s="65"/>
      <c r="B1069" s="61"/>
      <c r="C1069" s="61"/>
      <c r="D1069" s="12"/>
      <c r="E1069" s="13"/>
    </row>
    <row r="1070" spans="1:5" x14ac:dyDescent="0.25">
      <c r="A1070" s="65"/>
      <c r="B1070" s="61"/>
      <c r="C1070" s="61"/>
      <c r="D1070" s="12"/>
      <c r="E1070" s="13"/>
    </row>
    <row r="1071" spans="1:5" x14ac:dyDescent="0.25">
      <c r="A1071" s="65"/>
      <c r="B1071" s="61"/>
      <c r="C1071" s="61"/>
      <c r="D1071" s="12"/>
      <c r="E1071" s="13"/>
    </row>
    <row r="1072" spans="1:5" x14ac:dyDescent="0.25">
      <c r="A1072" s="65"/>
      <c r="B1072" s="61"/>
      <c r="C1072" s="61"/>
      <c r="D1072" s="12"/>
      <c r="E1072" s="13"/>
    </row>
    <row r="1073" spans="1:5" x14ac:dyDescent="0.25">
      <c r="A1073" s="65"/>
      <c r="B1073" s="61"/>
      <c r="C1073" s="61"/>
      <c r="D1073" s="12"/>
      <c r="E1073" s="13"/>
    </row>
    <row r="1074" spans="1:5" x14ac:dyDescent="0.25">
      <c r="A1074" s="65"/>
      <c r="B1074" s="61"/>
      <c r="C1074" s="61"/>
      <c r="D1074" s="12"/>
      <c r="E1074" s="13"/>
    </row>
    <row r="1075" spans="1:5" x14ac:dyDescent="0.25">
      <c r="A1075" s="65"/>
      <c r="B1075" s="61"/>
      <c r="C1075" s="61"/>
      <c r="D1075" s="12"/>
      <c r="E1075" s="13"/>
    </row>
    <row r="1076" spans="1:5" x14ac:dyDescent="0.25">
      <c r="A1076" s="65"/>
      <c r="B1076" s="61"/>
      <c r="C1076" s="61"/>
      <c r="D1076" s="12"/>
      <c r="E1076" s="13"/>
    </row>
    <row r="1077" spans="1:5" x14ac:dyDescent="0.25">
      <c r="A1077" s="65"/>
      <c r="B1077" s="61"/>
      <c r="C1077" s="61"/>
      <c r="D1077" s="12"/>
      <c r="E1077" s="13"/>
    </row>
    <row r="1078" spans="1:5" x14ac:dyDescent="0.25">
      <c r="A1078" s="65"/>
      <c r="B1078" s="61"/>
      <c r="C1078" s="61"/>
      <c r="D1078" s="12"/>
      <c r="E1078" s="13"/>
    </row>
    <row r="1079" spans="1:5" x14ac:dyDescent="0.25">
      <c r="A1079" s="65"/>
      <c r="B1079" s="61"/>
      <c r="C1079" s="61"/>
      <c r="D1079" s="12"/>
      <c r="E1079" s="13"/>
    </row>
    <row r="1080" spans="1:5" x14ac:dyDescent="0.25">
      <c r="A1080" s="65"/>
      <c r="B1080" s="61"/>
      <c r="C1080" s="61"/>
      <c r="D1080" s="13"/>
      <c r="E1080" s="13"/>
    </row>
    <row r="1081" spans="1:5" x14ac:dyDescent="0.25">
      <c r="A1081" s="65"/>
      <c r="B1081" s="61"/>
      <c r="C1081" s="61"/>
      <c r="D1081" s="12"/>
      <c r="E1081" s="13"/>
    </row>
    <row r="1082" spans="1:5" x14ac:dyDescent="0.25">
      <c r="A1082" s="65"/>
      <c r="B1082" s="61"/>
      <c r="C1082" s="61"/>
      <c r="D1082" s="12"/>
      <c r="E1082" s="13"/>
    </row>
    <row r="1083" spans="1:5" x14ac:dyDescent="0.25">
      <c r="A1083" s="65"/>
      <c r="B1083" s="61"/>
      <c r="C1083" s="61"/>
      <c r="D1083" s="12"/>
      <c r="E1083" s="13"/>
    </row>
    <row r="1084" spans="1:5" x14ac:dyDescent="0.25">
      <c r="A1084" s="65"/>
      <c r="B1084" s="61"/>
      <c r="C1084" s="61"/>
      <c r="D1084" s="12"/>
      <c r="E1084" s="13"/>
    </row>
    <row r="1085" spans="1:5" x14ac:dyDescent="0.25">
      <c r="A1085" s="65"/>
      <c r="B1085" s="61"/>
      <c r="C1085" s="61"/>
      <c r="D1085" s="12"/>
      <c r="E1085" s="13"/>
    </row>
    <row r="1086" spans="1:5" x14ac:dyDescent="0.25">
      <c r="A1086" s="65"/>
      <c r="B1086" s="61"/>
      <c r="C1086" s="61"/>
      <c r="D1086" s="12"/>
      <c r="E1086" s="13"/>
    </row>
    <row r="1087" spans="1:5" x14ac:dyDescent="0.25">
      <c r="A1087" s="65"/>
      <c r="B1087" s="61"/>
      <c r="C1087" s="61"/>
      <c r="D1087" s="12"/>
      <c r="E1087" s="13"/>
    </row>
    <row r="1088" spans="1:5" x14ac:dyDescent="0.25">
      <c r="A1088" s="65"/>
      <c r="B1088" s="61"/>
      <c r="C1088" s="61"/>
      <c r="D1088" s="12"/>
      <c r="E1088" s="13"/>
    </row>
    <row r="1089" spans="1:5" x14ac:dyDescent="0.25">
      <c r="A1089" s="65"/>
      <c r="B1089" s="61"/>
      <c r="C1089" s="61"/>
      <c r="D1089" s="12"/>
      <c r="E1089" s="13"/>
    </row>
    <row r="1090" spans="1:5" x14ac:dyDescent="0.25">
      <c r="A1090" s="65"/>
      <c r="B1090" s="61"/>
      <c r="C1090" s="61"/>
      <c r="D1090" s="12"/>
      <c r="E1090" s="13"/>
    </row>
    <row r="1091" spans="1:5" x14ac:dyDescent="0.25">
      <c r="A1091" s="65"/>
      <c r="B1091" s="61"/>
      <c r="C1091" s="61"/>
      <c r="D1091" s="12"/>
      <c r="E1091" s="13"/>
    </row>
    <row r="1092" spans="1:5" x14ac:dyDescent="0.25">
      <c r="A1092" s="65"/>
      <c r="B1092" s="61"/>
      <c r="C1092" s="61"/>
      <c r="D1092" s="12"/>
      <c r="E1092" s="13"/>
    </row>
    <row r="1093" spans="1:5" x14ac:dyDescent="0.25">
      <c r="A1093" s="65"/>
      <c r="B1093" s="61"/>
      <c r="C1093" s="61"/>
      <c r="D1093" s="12"/>
      <c r="E1093" s="13"/>
    </row>
    <row r="1094" spans="1:5" x14ac:dyDescent="0.25">
      <c r="A1094" s="65"/>
      <c r="B1094" s="61"/>
      <c r="C1094" s="61"/>
      <c r="D1094" s="12"/>
      <c r="E1094" s="13"/>
    </row>
    <row r="1095" spans="1:5" x14ac:dyDescent="0.25">
      <c r="A1095" s="65"/>
      <c r="B1095" s="61"/>
      <c r="C1095" s="61"/>
      <c r="D1095" s="12"/>
      <c r="E1095" s="13"/>
    </row>
    <row r="1096" spans="1:5" x14ac:dyDescent="0.25">
      <c r="A1096" s="65"/>
      <c r="B1096" s="61"/>
      <c r="C1096" s="61"/>
      <c r="D1096" s="12"/>
      <c r="E1096" s="13"/>
    </row>
    <row r="1097" spans="1:5" x14ac:dyDescent="0.25">
      <c r="A1097" s="65"/>
      <c r="B1097" s="61"/>
      <c r="C1097" s="61"/>
      <c r="D1097" s="12"/>
      <c r="E1097" s="13"/>
    </row>
    <row r="1098" spans="1:5" x14ac:dyDescent="0.25">
      <c r="A1098" s="65"/>
      <c r="B1098" s="61"/>
      <c r="C1098" s="61"/>
      <c r="D1098" s="12"/>
      <c r="E1098" s="13"/>
    </row>
    <row r="1099" spans="1:5" x14ac:dyDescent="0.25">
      <c r="A1099" s="65"/>
      <c r="B1099" s="61"/>
      <c r="C1099" s="61"/>
      <c r="D1099" s="13"/>
      <c r="E1099" s="13"/>
    </row>
    <row r="1100" spans="1:5" x14ac:dyDescent="0.25">
      <c r="A1100" s="65"/>
      <c r="B1100" s="61"/>
      <c r="C1100" s="61"/>
      <c r="D1100" s="12"/>
      <c r="E1100" s="13"/>
    </row>
    <row r="1101" spans="1:5" x14ac:dyDescent="0.25">
      <c r="A1101" s="65"/>
      <c r="B1101" s="61"/>
      <c r="C1101" s="61"/>
      <c r="D1101" s="12"/>
      <c r="E1101" s="13"/>
    </row>
    <row r="1102" spans="1:5" x14ac:dyDescent="0.25">
      <c r="A1102" s="65"/>
      <c r="B1102" s="61"/>
      <c r="C1102" s="61"/>
      <c r="D1102" s="12"/>
      <c r="E1102" s="13"/>
    </row>
    <row r="1103" spans="1:5" x14ac:dyDescent="0.25">
      <c r="A1103" s="65"/>
      <c r="B1103" s="61"/>
      <c r="C1103" s="61"/>
      <c r="D1103" s="12"/>
      <c r="E1103" s="13"/>
    </row>
    <row r="1104" spans="1:5" x14ac:dyDescent="0.25">
      <c r="A1104" s="65"/>
      <c r="B1104" s="61"/>
      <c r="C1104" s="61"/>
      <c r="D1104" s="12"/>
      <c r="E1104" s="13"/>
    </row>
    <row r="1105" spans="1:5" x14ac:dyDescent="0.25">
      <c r="A1105" s="65"/>
      <c r="B1105" s="61"/>
      <c r="C1105" s="61"/>
      <c r="D1105" s="12"/>
      <c r="E1105" s="13"/>
    </row>
    <row r="1106" spans="1:5" x14ac:dyDescent="0.25">
      <c r="A1106" s="65"/>
      <c r="B1106" s="61"/>
      <c r="C1106" s="61"/>
      <c r="D1106" s="12"/>
      <c r="E1106" s="13"/>
    </row>
    <row r="1107" spans="1:5" x14ac:dyDescent="0.25">
      <c r="A1107" s="65"/>
      <c r="B1107" s="61"/>
      <c r="C1107" s="61"/>
      <c r="D1107" s="12"/>
      <c r="E1107" s="13"/>
    </row>
    <row r="1108" spans="1:5" x14ac:dyDescent="0.25">
      <c r="A1108" s="65"/>
      <c r="B1108" s="61"/>
      <c r="C1108" s="61"/>
      <c r="D1108" s="12"/>
      <c r="E1108" s="13"/>
    </row>
    <row r="1109" spans="1:5" x14ac:dyDescent="0.25">
      <c r="A1109" s="65"/>
      <c r="B1109" s="61"/>
      <c r="C1109" s="61"/>
      <c r="D1109" s="12"/>
      <c r="E1109" s="13"/>
    </row>
    <row r="1110" spans="1:5" x14ac:dyDescent="0.25">
      <c r="A1110" s="65"/>
      <c r="B1110" s="61"/>
      <c r="C1110" s="61"/>
      <c r="D1110" s="12"/>
      <c r="E1110" s="13"/>
    </row>
    <row r="1111" spans="1:5" x14ac:dyDescent="0.25">
      <c r="A1111" s="65"/>
      <c r="B1111" s="61"/>
      <c r="C1111" s="61"/>
      <c r="D1111" s="12"/>
      <c r="E1111" s="13"/>
    </row>
    <row r="1112" spans="1:5" x14ac:dyDescent="0.25">
      <c r="A1112" s="65"/>
      <c r="B1112" s="61"/>
      <c r="C1112" s="61"/>
      <c r="D1112" s="12"/>
      <c r="E1112" s="13"/>
    </row>
    <row r="1113" spans="1:5" x14ac:dyDescent="0.25">
      <c r="A1113" s="65"/>
      <c r="B1113" s="61"/>
      <c r="C1113" s="61"/>
      <c r="D1113" s="12"/>
      <c r="E1113" s="13"/>
    </row>
    <row r="1114" spans="1:5" x14ac:dyDescent="0.25">
      <c r="A1114" s="65"/>
      <c r="D1114" s="12"/>
      <c r="E1114" s="13"/>
    </row>
    <row r="1115" spans="1:5" x14ac:dyDescent="0.25">
      <c r="A1115" s="65"/>
      <c r="B1115" s="61"/>
      <c r="C1115" s="61"/>
      <c r="D1115" s="12"/>
      <c r="E1115" s="13"/>
    </row>
    <row r="1116" spans="1:5" x14ac:dyDescent="0.25">
      <c r="A1116" s="65"/>
      <c r="B1116" s="61"/>
      <c r="C1116" s="61"/>
      <c r="D1116" s="12"/>
      <c r="E1116" s="13"/>
    </row>
    <row r="1117" spans="1:5" x14ac:dyDescent="0.25">
      <c r="A1117" s="65"/>
      <c r="B1117" s="61"/>
      <c r="C1117" s="61"/>
      <c r="D1117" s="12"/>
      <c r="E1117" s="13"/>
    </row>
    <row r="1118" spans="1:5" x14ac:dyDescent="0.25">
      <c r="A1118" s="65"/>
      <c r="B1118" s="61"/>
      <c r="C1118" s="61"/>
      <c r="D1118" s="13"/>
      <c r="E1118" s="13"/>
    </row>
    <row r="1119" spans="1:5" x14ac:dyDescent="0.25">
      <c r="A1119" s="65"/>
      <c r="B1119" s="61"/>
      <c r="C1119" s="61"/>
      <c r="D1119" s="12"/>
      <c r="E1119" s="13"/>
    </row>
    <row r="1120" spans="1:5" x14ac:dyDescent="0.25">
      <c r="A1120" s="65"/>
      <c r="B1120" s="61"/>
      <c r="C1120" s="61"/>
      <c r="D1120" s="12"/>
      <c r="E1120" s="13"/>
    </row>
    <row r="1121" spans="1:5" x14ac:dyDescent="0.25">
      <c r="A1121" s="65"/>
      <c r="B1121" s="61"/>
      <c r="C1121" s="61"/>
      <c r="D1121" s="12"/>
      <c r="E1121" s="13"/>
    </row>
    <row r="1122" spans="1:5" x14ac:dyDescent="0.25">
      <c r="A1122" s="65"/>
      <c r="B1122" s="61"/>
      <c r="C1122" s="61"/>
      <c r="D1122" s="12"/>
      <c r="E1122" s="13"/>
    </row>
    <row r="1123" spans="1:5" x14ac:dyDescent="0.25">
      <c r="A1123" s="65"/>
      <c r="B1123" s="61"/>
      <c r="C1123" s="61"/>
      <c r="D1123" s="12"/>
      <c r="E1123" s="13"/>
    </row>
    <row r="1124" spans="1:5" x14ac:dyDescent="0.25">
      <c r="A1124" s="65"/>
      <c r="B1124" s="61"/>
      <c r="C1124" s="61"/>
      <c r="D1124" s="12"/>
      <c r="E1124" s="13"/>
    </row>
    <row r="1125" spans="1:5" x14ac:dyDescent="0.25">
      <c r="A1125" s="65"/>
      <c r="B1125" s="61"/>
      <c r="C1125" s="61"/>
      <c r="D1125" s="12"/>
      <c r="E1125" s="13"/>
    </row>
    <row r="1126" spans="1:5" x14ac:dyDescent="0.25">
      <c r="A1126" s="65"/>
      <c r="B1126" s="61"/>
      <c r="C1126" s="61"/>
      <c r="D1126" s="12"/>
      <c r="E1126" s="13"/>
    </row>
    <row r="1127" spans="1:5" x14ac:dyDescent="0.25">
      <c r="A1127" s="65"/>
      <c r="D1127" s="12"/>
      <c r="E1127" s="13"/>
    </row>
    <row r="1128" spans="1:5" x14ac:dyDescent="0.25">
      <c r="A1128" s="65"/>
      <c r="B1128" s="61"/>
      <c r="C1128" s="61"/>
      <c r="D1128" s="12"/>
      <c r="E1128" s="13"/>
    </row>
    <row r="1129" spans="1:5" x14ac:dyDescent="0.25">
      <c r="A1129" s="65"/>
      <c r="D1129" s="12"/>
      <c r="E1129" s="13"/>
    </row>
    <row r="1130" spans="1:5" x14ac:dyDescent="0.25">
      <c r="A1130" s="65"/>
      <c r="B1130" s="61"/>
      <c r="C1130" s="61"/>
      <c r="D1130" s="12"/>
      <c r="E1130" s="13"/>
    </row>
    <row r="1131" spans="1:5" x14ac:dyDescent="0.25">
      <c r="A1131" s="65"/>
      <c r="B1131" s="61"/>
      <c r="C1131" s="61"/>
      <c r="D1131" s="12"/>
      <c r="E1131" s="13"/>
    </row>
    <row r="1132" spans="1:5" x14ac:dyDescent="0.25">
      <c r="A1132" s="65"/>
      <c r="B1132" s="61"/>
      <c r="C1132" s="61"/>
      <c r="D1132" s="12"/>
      <c r="E1132" s="13"/>
    </row>
    <row r="1133" spans="1:5" x14ac:dyDescent="0.25">
      <c r="A1133" s="65"/>
      <c r="B1133" s="61"/>
      <c r="C1133" s="61"/>
      <c r="D1133" s="12"/>
      <c r="E1133" s="13"/>
    </row>
    <row r="1134" spans="1:5" x14ac:dyDescent="0.25">
      <c r="A1134" s="65"/>
      <c r="B1134" s="61"/>
      <c r="C1134" s="61"/>
      <c r="D1134" s="12"/>
      <c r="E1134" s="13"/>
    </row>
    <row r="1135" spans="1:5" x14ac:dyDescent="0.25">
      <c r="A1135" s="65"/>
      <c r="B1135" s="61"/>
      <c r="C1135" s="61"/>
      <c r="D1135" s="12"/>
      <c r="E1135" s="13"/>
    </row>
    <row r="1136" spans="1:5" x14ac:dyDescent="0.25">
      <c r="A1136" s="65"/>
      <c r="B1136" s="61"/>
      <c r="C1136" s="61"/>
      <c r="D1136" s="12"/>
      <c r="E1136" s="13"/>
    </row>
    <row r="1137" spans="1:5" x14ac:dyDescent="0.25">
      <c r="A1137" s="65"/>
      <c r="B1137" s="61"/>
      <c r="C1137" s="61"/>
      <c r="D1137" s="13"/>
      <c r="E1137" s="13"/>
    </row>
    <row r="1138" spans="1:5" x14ac:dyDescent="0.25">
      <c r="A1138" s="65"/>
      <c r="B1138" s="61"/>
      <c r="C1138" s="61"/>
      <c r="D1138" s="12"/>
      <c r="E1138" s="13"/>
    </row>
    <row r="1139" spans="1:5" x14ac:dyDescent="0.25">
      <c r="A1139" s="65"/>
      <c r="B1139" s="61"/>
      <c r="C1139" s="61"/>
      <c r="D1139" s="12"/>
      <c r="E1139" s="13"/>
    </row>
    <row r="1140" spans="1:5" x14ac:dyDescent="0.25">
      <c r="A1140" s="65"/>
      <c r="B1140" s="61"/>
      <c r="C1140" s="61"/>
      <c r="D1140" s="12"/>
      <c r="E1140" s="13"/>
    </row>
    <row r="1141" spans="1:5" x14ac:dyDescent="0.25">
      <c r="A1141" s="65"/>
      <c r="B1141" s="61"/>
      <c r="C1141" s="61"/>
      <c r="D1141" s="12"/>
      <c r="E1141" s="13"/>
    </row>
    <row r="1142" spans="1:5" x14ac:dyDescent="0.25">
      <c r="A1142" s="65"/>
      <c r="B1142" s="61"/>
      <c r="C1142" s="61"/>
      <c r="D1142" s="12"/>
      <c r="E1142" s="13"/>
    </row>
    <row r="1143" spans="1:5" x14ac:dyDescent="0.25">
      <c r="A1143" s="65"/>
      <c r="B1143" s="61"/>
      <c r="C1143" s="61"/>
      <c r="D1143" s="12"/>
      <c r="E1143" s="13"/>
    </row>
    <row r="1144" spans="1:5" x14ac:dyDescent="0.25">
      <c r="A1144" s="65"/>
      <c r="B1144" s="61"/>
      <c r="C1144" s="61"/>
      <c r="D1144" s="12"/>
      <c r="E1144" s="13"/>
    </row>
    <row r="1145" spans="1:5" x14ac:dyDescent="0.25">
      <c r="A1145" s="65"/>
      <c r="B1145" s="61"/>
      <c r="C1145" s="61"/>
      <c r="D1145" s="12"/>
      <c r="E1145" s="13"/>
    </row>
    <row r="1146" spans="1:5" x14ac:dyDescent="0.25">
      <c r="A1146" s="65"/>
      <c r="B1146" s="61"/>
      <c r="C1146" s="61"/>
      <c r="D1146" s="12"/>
      <c r="E1146" s="13"/>
    </row>
    <row r="1147" spans="1:5" x14ac:dyDescent="0.25">
      <c r="A1147" s="65"/>
      <c r="B1147" s="61"/>
      <c r="C1147" s="61"/>
      <c r="D1147" s="12"/>
      <c r="E1147" s="13"/>
    </row>
    <row r="1148" spans="1:5" x14ac:dyDescent="0.25">
      <c r="A1148" s="65"/>
      <c r="B1148" s="61"/>
      <c r="C1148" s="61"/>
      <c r="D1148" s="12"/>
      <c r="E1148" s="13"/>
    </row>
    <row r="1149" spans="1:5" x14ac:dyDescent="0.25">
      <c r="A1149" s="65"/>
      <c r="B1149" s="61"/>
      <c r="C1149" s="61"/>
      <c r="D1149" s="12"/>
      <c r="E1149" s="13"/>
    </row>
    <row r="1150" spans="1:5" x14ac:dyDescent="0.25">
      <c r="A1150" s="65"/>
      <c r="B1150" s="61"/>
      <c r="C1150" s="61"/>
      <c r="D1150" s="12"/>
      <c r="E1150" s="13"/>
    </row>
    <row r="1151" spans="1:5" x14ac:dyDescent="0.25">
      <c r="A1151" s="65"/>
      <c r="B1151" s="61"/>
      <c r="C1151" s="61"/>
      <c r="D1151" s="12"/>
      <c r="E1151" s="13"/>
    </row>
    <row r="1152" spans="1:5" x14ac:dyDescent="0.25">
      <c r="A1152" s="65"/>
      <c r="B1152" s="61"/>
      <c r="C1152" s="61"/>
      <c r="D1152" s="12"/>
      <c r="E1152" s="13"/>
    </row>
    <row r="1153" spans="1:5" x14ac:dyDescent="0.25">
      <c r="A1153" s="65"/>
      <c r="B1153" s="61"/>
      <c r="C1153" s="61"/>
      <c r="D1153" s="12"/>
      <c r="E1153" s="13"/>
    </row>
    <row r="1154" spans="1:5" x14ac:dyDescent="0.25">
      <c r="A1154" s="65"/>
      <c r="B1154" s="61"/>
      <c r="C1154" s="61"/>
      <c r="D1154" s="12"/>
      <c r="E1154" s="13"/>
    </row>
    <row r="1155" spans="1:5" x14ac:dyDescent="0.25">
      <c r="A1155" s="65"/>
      <c r="B1155" s="61"/>
      <c r="C1155" s="61"/>
      <c r="D1155" s="12"/>
      <c r="E1155" s="13"/>
    </row>
    <row r="1156" spans="1:5" x14ac:dyDescent="0.25">
      <c r="A1156" s="65"/>
      <c r="B1156" s="61"/>
      <c r="C1156" s="61"/>
      <c r="D1156" s="13"/>
      <c r="E1156" s="13"/>
    </row>
    <row r="1157" spans="1:5" x14ac:dyDescent="0.25">
      <c r="A1157" s="65"/>
      <c r="B1157" s="61"/>
      <c r="C1157" s="61"/>
      <c r="D1157" s="12"/>
      <c r="E1157" s="13"/>
    </row>
    <row r="1158" spans="1:5" x14ac:dyDescent="0.25">
      <c r="A1158" s="65"/>
      <c r="B1158" s="61"/>
      <c r="C1158" s="61"/>
      <c r="D1158" s="12"/>
      <c r="E1158" s="13"/>
    </row>
    <row r="1159" spans="1:5" x14ac:dyDescent="0.25">
      <c r="A1159" s="65"/>
      <c r="B1159" s="61"/>
      <c r="C1159" s="61"/>
      <c r="D1159" s="12"/>
      <c r="E1159" s="13"/>
    </row>
    <row r="1160" spans="1:5" x14ac:dyDescent="0.25">
      <c r="A1160" s="65"/>
      <c r="B1160" s="61"/>
      <c r="C1160" s="61"/>
      <c r="D1160" s="12"/>
      <c r="E1160" s="13"/>
    </row>
    <row r="1161" spans="1:5" x14ac:dyDescent="0.25">
      <c r="A1161" s="65"/>
      <c r="B1161" s="61"/>
      <c r="C1161" s="61"/>
      <c r="D1161" s="12"/>
      <c r="E1161" s="13"/>
    </row>
    <row r="1162" spans="1:5" x14ac:dyDescent="0.25">
      <c r="A1162" s="65"/>
      <c r="B1162" s="61"/>
      <c r="C1162" s="61"/>
      <c r="D1162" s="12"/>
      <c r="E1162" s="13"/>
    </row>
    <row r="1163" spans="1:5" x14ac:dyDescent="0.25">
      <c r="A1163" s="65"/>
      <c r="B1163" s="61"/>
      <c r="C1163" s="61"/>
      <c r="D1163" s="12"/>
      <c r="E1163" s="13"/>
    </row>
    <row r="1164" spans="1:5" x14ac:dyDescent="0.25">
      <c r="A1164" s="65"/>
      <c r="B1164" s="61"/>
      <c r="C1164" s="61"/>
      <c r="D1164" s="12"/>
      <c r="E1164" s="13"/>
    </row>
    <row r="1165" spans="1:5" x14ac:dyDescent="0.25">
      <c r="A1165" s="65"/>
      <c r="B1165" s="61"/>
      <c r="C1165" s="61"/>
      <c r="D1165" s="12"/>
      <c r="E1165" s="13"/>
    </row>
    <row r="1166" spans="1:5" x14ac:dyDescent="0.25">
      <c r="A1166" s="65"/>
      <c r="B1166" s="61"/>
      <c r="C1166" s="61"/>
      <c r="D1166" s="12"/>
      <c r="E1166" s="13"/>
    </row>
    <row r="1167" spans="1:5" x14ac:dyDescent="0.25">
      <c r="A1167" s="65"/>
      <c r="B1167" s="61"/>
      <c r="C1167" s="61"/>
      <c r="D1167" s="12"/>
      <c r="E1167" s="13"/>
    </row>
    <row r="1168" spans="1:5" x14ac:dyDescent="0.25">
      <c r="A1168" s="65"/>
      <c r="B1168" s="61"/>
      <c r="C1168" s="61"/>
      <c r="D1168" s="12"/>
      <c r="E1168" s="13"/>
    </row>
    <row r="1169" spans="1:5" x14ac:dyDescent="0.25">
      <c r="A1169" s="65"/>
      <c r="B1169" s="61"/>
      <c r="C1169" s="61"/>
      <c r="D1169" s="12"/>
      <c r="E1169" s="13"/>
    </row>
    <row r="1170" spans="1:5" x14ac:dyDescent="0.25">
      <c r="A1170" s="65"/>
      <c r="B1170" s="61"/>
      <c r="C1170" s="61"/>
      <c r="D1170" s="12"/>
      <c r="E1170" s="13"/>
    </row>
    <row r="1171" spans="1:5" x14ac:dyDescent="0.25">
      <c r="A1171" s="65"/>
      <c r="B1171" s="61"/>
      <c r="C1171" s="61"/>
      <c r="D1171" s="12"/>
      <c r="E1171" s="13"/>
    </row>
    <row r="1172" spans="1:5" x14ac:dyDescent="0.25">
      <c r="A1172" s="65"/>
      <c r="B1172" s="61"/>
      <c r="C1172" s="61"/>
      <c r="D1172" s="12"/>
      <c r="E1172" s="13"/>
    </row>
    <row r="1173" spans="1:5" x14ac:dyDescent="0.25">
      <c r="A1173" s="65"/>
      <c r="B1173" s="61"/>
      <c r="C1173" s="61"/>
      <c r="D1173" s="12"/>
      <c r="E1173" s="13"/>
    </row>
    <row r="1174" spans="1:5" x14ac:dyDescent="0.25">
      <c r="A1174" s="65"/>
      <c r="B1174" s="61"/>
      <c r="C1174" s="61"/>
      <c r="D1174" s="12"/>
      <c r="E1174" s="13"/>
    </row>
    <row r="1175" spans="1:5" x14ac:dyDescent="0.25">
      <c r="A1175" s="65"/>
      <c r="B1175" s="61"/>
      <c r="C1175" s="61"/>
      <c r="D1175" s="13"/>
      <c r="E1175" s="13"/>
    </row>
    <row r="1176" spans="1:5" x14ac:dyDescent="0.25">
      <c r="A1176" s="65"/>
      <c r="B1176" s="61"/>
      <c r="C1176" s="61"/>
      <c r="D1176" s="12"/>
      <c r="E1176" s="13"/>
    </row>
    <row r="1177" spans="1:5" x14ac:dyDescent="0.25">
      <c r="A1177" s="65"/>
      <c r="B1177" s="61"/>
      <c r="C1177" s="61"/>
      <c r="D1177" s="12"/>
      <c r="E1177" s="13"/>
    </row>
    <row r="1178" spans="1:5" x14ac:dyDescent="0.25">
      <c r="A1178" s="65"/>
      <c r="B1178" s="61"/>
      <c r="C1178" s="61"/>
      <c r="D1178" s="12"/>
      <c r="E1178" s="13"/>
    </row>
    <row r="1179" spans="1:5" x14ac:dyDescent="0.25">
      <c r="A1179" s="65"/>
      <c r="B1179" s="61"/>
      <c r="C1179" s="61"/>
      <c r="D1179" s="12"/>
      <c r="E1179" s="13"/>
    </row>
    <row r="1180" spans="1:5" x14ac:dyDescent="0.25">
      <c r="A1180" s="65"/>
      <c r="B1180" s="61"/>
      <c r="C1180" s="61"/>
      <c r="D1180" s="12"/>
      <c r="E1180" s="13"/>
    </row>
    <row r="1181" spans="1:5" x14ac:dyDescent="0.25">
      <c r="A1181" s="65"/>
      <c r="B1181" s="61"/>
      <c r="C1181" s="61"/>
      <c r="D1181" s="12"/>
      <c r="E1181" s="13"/>
    </row>
    <row r="1182" spans="1:5" x14ac:dyDescent="0.25">
      <c r="A1182" s="65"/>
      <c r="B1182" s="61"/>
      <c r="C1182" s="61"/>
      <c r="D1182" s="12"/>
      <c r="E1182" s="13"/>
    </row>
    <row r="1183" spans="1:5" x14ac:dyDescent="0.25">
      <c r="A1183" s="65"/>
      <c r="B1183" s="61"/>
      <c r="C1183" s="61"/>
      <c r="D1183" s="12"/>
      <c r="E1183" s="13"/>
    </row>
    <row r="1184" spans="1:5" x14ac:dyDescent="0.25">
      <c r="A1184" s="65"/>
      <c r="B1184" s="61"/>
      <c r="C1184" s="61"/>
      <c r="D1184" s="12"/>
      <c r="E1184" s="13"/>
    </row>
    <row r="1185" spans="1:5" x14ac:dyDescent="0.25">
      <c r="A1185" s="65"/>
      <c r="B1185" s="61"/>
      <c r="C1185" s="61"/>
      <c r="D1185" s="12"/>
      <c r="E1185" s="13"/>
    </row>
    <row r="1186" spans="1:5" x14ac:dyDescent="0.25">
      <c r="A1186" s="65"/>
      <c r="D1186" s="12"/>
      <c r="E1186" s="13"/>
    </row>
    <row r="1187" spans="1:5" x14ac:dyDescent="0.25">
      <c r="A1187" s="65"/>
      <c r="B1187" s="61"/>
      <c r="C1187" s="61"/>
      <c r="D1187" s="12"/>
      <c r="E1187" s="13"/>
    </row>
    <row r="1188" spans="1:5" x14ac:dyDescent="0.25">
      <c r="A1188" s="65"/>
      <c r="B1188" s="61"/>
      <c r="C1188" s="61"/>
      <c r="D1188" s="12"/>
      <c r="E1188" s="13"/>
    </row>
    <row r="1189" spans="1:5" x14ac:dyDescent="0.25">
      <c r="A1189" s="65"/>
      <c r="B1189" s="61"/>
      <c r="C1189" s="61"/>
      <c r="D1189" s="12"/>
      <c r="E1189" s="13"/>
    </row>
    <row r="1190" spans="1:5" x14ac:dyDescent="0.25">
      <c r="A1190" s="65"/>
      <c r="B1190" s="61"/>
      <c r="C1190" s="61"/>
      <c r="D1190" s="12"/>
      <c r="E1190" s="13"/>
    </row>
    <row r="1191" spans="1:5" x14ac:dyDescent="0.25">
      <c r="A1191" s="65"/>
      <c r="B1191" s="61"/>
      <c r="C1191" s="61"/>
      <c r="D1191" s="12"/>
      <c r="E1191" s="13"/>
    </row>
    <row r="1192" spans="1:5" x14ac:dyDescent="0.25">
      <c r="A1192" s="65"/>
      <c r="B1192" s="61"/>
      <c r="C1192" s="61"/>
      <c r="D1192" s="12"/>
      <c r="E1192" s="13"/>
    </row>
    <row r="1193" spans="1:5" x14ac:dyDescent="0.25">
      <c r="A1193" s="65"/>
      <c r="B1193" s="61"/>
      <c r="C1193" s="61"/>
      <c r="D1193" s="12"/>
      <c r="E1193" s="13"/>
    </row>
    <row r="1194" spans="1:5" x14ac:dyDescent="0.25">
      <c r="A1194" s="65"/>
      <c r="B1194" s="61"/>
      <c r="C1194" s="61"/>
      <c r="D1194" s="13"/>
      <c r="E1194" s="13"/>
    </row>
    <row r="1195" spans="1:5" x14ac:dyDescent="0.25">
      <c r="A1195" s="65"/>
      <c r="B1195" s="61"/>
      <c r="C1195" s="61"/>
      <c r="D1195" s="12"/>
      <c r="E1195" s="13"/>
    </row>
    <row r="1196" spans="1:5" x14ac:dyDescent="0.25">
      <c r="A1196" s="65"/>
      <c r="B1196" s="61"/>
      <c r="C1196" s="61"/>
      <c r="D1196" s="12"/>
      <c r="E1196" s="13"/>
    </row>
    <row r="1197" spans="1:5" x14ac:dyDescent="0.25">
      <c r="A1197" s="65"/>
      <c r="B1197" s="61"/>
      <c r="C1197" s="61"/>
      <c r="D1197" s="12"/>
      <c r="E1197" s="13"/>
    </row>
    <row r="1198" spans="1:5" x14ac:dyDescent="0.25">
      <c r="A1198" s="65"/>
      <c r="B1198" s="61"/>
      <c r="C1198" s="61"/>
      <c r="D1198" s="12"/>
      <c r="E1198" s="13"/>
    </row>
    <row r="1199" spans="1:5" x14ac:dyDescent="0.25">
      <c r="A1199" s="65"/>
      <c r="B1199" s="61"/>
      <c r="C1199" s="61"/>
      <c r="D1199" s="12"/>
      <c r="E1199" s="13"/>
    </row>
    <row r="1200" spans="1:5" x14ac:dyDescent="0.25">
      <c r="A1200" s="65"/>
      <c r="B1200" s="61"/>
      <c r="C1200" s="61"/>
      <c r="D1200" s="12"/>
      <c r="E1200" s="13"/>
    </row>
    <row r="1201" spans="1:5" x14ac:dyDescent="0.25">
      <c r="A1201" s="65"/>
      <c r="B1201" s="61"/>
      <c r="C1201" s="61"/>
      <c r="D1201" s="12"/>
      <c r="E1201" s="13"/>
    </row>
    <row r="1202" spans="1:5" x14ac:dyDescent="0.25">
      <c r="A1202" s="65"/>
      <c r="B1202" s="61"/>
      <c r="C1202" s="61"/>
      <c r="D1202" s="12"/>
      <c r="E1202" s="13"/>
    </row>
    <row r="1203" spans="1:5" x14ac:dyDescent="0.25">
      <c r="A1203" s="65"/>
      <c r="B1203" s="61"/>
      <c r="C1203" s="61"/>
      <c r="D1203" s="12"/>
      <c r="E1203" s="13"/>
    </row>
    <row r="1204" spans="1:5" x14ac:dyDescent="0.25">
      <c r="A1204" s="65"/>
      <c r="B1204" s="61"/>
      <c r="C1204" s="61"/>
      <c r="D1204" s="12"/>
      <c r="E1204" s="13"/>
    </row>
    <row r="1205" spans="1:5" x14ac:dyDescent="0.25">
      <c r="A1205" s="65"/>
      <c r="B1205" s="61"/>
      <c r="C1205" s="61"/>
      <c r="D1205" s="12"/>
      <c r="E1205" s="13"/>
    </row>
    <row r="1206" spans="1:5" x14ac:dyDescent="0.25">
      <c r="A1206" s="65"/>
      <c r="B1206" s="61"/>
      <c r="C1206" s="61"/>
      <c r="D1206" s="12"/>
      <c r="E1206" s="13"/>
    </row>
    <row r="1207" spans="1:5" x14ac:dyDescent="0.25">
      <c r="A1207" s="65"/>
      <c r="B1207" s="61"/>
      <c r="C1207" s="61"/>
      <c r="D1207" s="12"/>
      <c r="E1207" s="13"/>
    </row>
    <row r="1208" spans="1:5" x14ac:dyDescent="0.25">
      <c r="A1208" s="65"/>
      <c r="D1208" s="12"/>
      <c r="E1208" s="13"/>
    </row>
    <row r="1209" spans="1:5" x14ac:dyDescent="0.25">
      <c r="A1209" s="65"/>
      <c r="B1209" s="61"/>
      <c r="C1209" s="61"/>
      <c r="D1209" s="12"/>
      <c r="E1209" s="13"/>
    </row>
    <row r="1210" spans="1:5" x14ac:dyDescent="0.25">
      <c r="A1210" s="65"/>
      <c r="B1210" s="61"/>
      <c r="C1210" s="61"/>
      <c r="D1210" s="12"/>
      <c r="E1210" s="13"/>
    </row>
    <row r="1211" spans="1:5" x14ac:dyDescent="0.25">
      <c r="A1211" s="65"/>
      <c r="B1211" s="61"/>
      <c r="C1211" s="61"/>
      <c r="D1211" s="12"/>
      <c r="E1211" s="13"/>
    </row>
    <row r="1212" spans="1:5" x14ac:dyDescent="0.25">
      <c r="A1212" s="65"/>
      <c r="D1212" s="12"/>
      <c r="E1212" s="13"/>
    </row>
    <row r="1213" spans="1:5" x14ac:dyDescent="0.25">
      <c r="A1213" s="65"/>
      <c r="B1213" s="61"/>
      <c r="C1213" s="61"/>
      <c r="D1213" s="13"/>
      <c r="E1213" s="13"/>
    </row>
    <row r="1214" spans="1:5" x14ac:dyDescent="0.25">
      <c r="A1214" s="65"/>
      <c r="B1214" s="61"/>
      <c r="C1214" s="61"/>
      <c r="D1214" s="12"/>
      <c r="E1214" s="13"/>
    </row>
    <row r="1215" spans="1:5" x14ac:dyDescent="0.25">
      <c r="A1215" s="65"/>
      <c r="B1215" s="61"/>
      <c r="C1215" s="61"/>
      <c r="D1215" s="12"/>
      <c r="E1215" s="13"/>
    </row>
    <row r="1216" spans="1:5" x14ac:dyDescent="0.25">
      <c r="A1216" s="65"/>
      <c r="B1216" s="61"/>
      <c r="C1216" s="61"/>
      <c r="D1216" s="12"/>
      <c r="E1216" s="13"/>
    </row>
    <row r="1217" spans="1:5" x14ac:dyDescent="0.25">
      <c r="A1217" s="65"/>
      <c r="B1217" s="61"/>
      <c r="C1217" s="61"/>
      <c r="D1217" s="12"/>
      <c r="E1217" s="13"/>
    </row>
    <row r="1218" spans="1:5" x14ac:dyDescent="0.25">
      <c r="A1218" s="65"/>
      <c r="B1218" s="61"/>
      <c r="C1218" s="61"/>
      <c r="D1218" s="12"/>
      <c r="E1218" s="13"/>
    </row>
    <row r="1219" spans="1:5" x14ac:dyDescent="0.25">
      <c r="A1219" s="65"/>
      <c r="B1219" s="61"/>
      <c r="C1219" s="61"/>
      <c r="D1219" s="12"/>
      <c r="E1219" s="13"/>
    </row>
    <row r="1220" spans="1:5" x14ac:dyDescent="0.25">
      <c r="A1220" s="65"/>
      <c r="B1220" s="61"/>
      <c r="C1220" s="61"/>
      <c r="D1220" s="12"/>
      <c r="E1220" s="13"/>
    </row>
    <row r="1221" spans="1:5" x14ac:dyDescent="0.25">
      <c r="A1221" s="65"/>
      <c r="B1221" s="61"/>
      <c r="C1221" s="61"/>
      <c r="D1221" s="12"/>
      <c r="E1221" s="13"/>
    </row>
    <row r="1222" spans="1:5" x14ac:dyDescent="0.25">
      <c r="A1222" s="65"/>
      <c r="B1222" s="61"/>
      <c r="C1222" s="61"/>
      <c r="D1222" s="12"/>
      <c r="E1222" s="13"/>
    </row>
    <row r="1223" spans="1:5" x14ac:dyDescent="0.25">
      <c r="A1223" s="65"/>
      <c r="B1223" s="61"/>
      <c r="C1223" s="61"/>
      <c r="D1223" s="12"/>
      <c r="E1223" s="13"/>
    </row>
    <row r="1224" spans="1:5" x14ac:dyDescent="0.25">
      <c r="A1224" s="65"/>
      <c r="B1224" s="61"/>
      <c r="C1224" s="61"/>
      <c r="D1224" s="12"/>
      <c r="E1224" s="13"/>
    </row>
    <row r="1225" spans="1:5" x14ac:dyDescent="0.25">
      <c r="A1225" s="65"/>
      <c r="B1225" s="61"/>
      <c r="C1225" s="61"/>
      <c r="D1225" s="12"/>
      <c r="E1225" s="13"/>
    </row>
    <row r="1226" spans="1:5" x14ac:dyDescent="0.25">
      <c r="A1226" s="65"/>
      <c r="B1226" s="61"/>
      <c r="C1226" s="61"/>
      <c r="D1226" s="12"/>
      <c r="E1226" s="13"/>
    </row>
    <row r="1227" spans="1:5" x14ac:dyDescent="0.25">
      <c r="A1227" s="65"/>
      <c r="B1227" s="61"/>
      <c r="C1227" s="61"/>
      <c r="D1227" s="12"/>
      <c r="E1227" s="13"/>
    </row>
    <row r="1228" spans="1:5" x14ac:dyDescent="0.25">
      <c r="A1228" s="65"/>
      <c r="B1228" s="61"/>
      <c r="C1228" s="61"/>
      <c r="D1228" s="12"/>
      <c r="E1228" s="13"/>
    </row>
    <row r="1229" spans="1:5" x14ac:dyDescent="0.25">
      <c r="A1229" s="65"/>
      <c r="B1229" s="61"/>
      <c r="C1229" s="61"/>
      <c r="D1229" s="12"/>
      <c r="E1229" s="13"/>
    </row>
    <row r="1230" spans="1:5" x14ac:dyDescent="0.25">
      <c r="A1230" s="65"/>
      <c r="D1230" s="12"/>
      <c r="E1230" s="13"/>
    </row>
    <row r="1231" spans="1:5" x14ac:dyDescent="0.25">
      <c r="A1231" s="65"/>
      <c r="B1231" s="61"/>
      <c r="C1231" s="61"/>
      <c r="D1231" s="12"/>
      <c r="E1231" s="13"/>
    </row>
    <row r="1232" spans="1:5" x14ac:dyDescent="0.25">
      <c r="A1232" s="65"/>
      <c r="B1232" s="61"/>
      <c r="C1232" s="61"/>
      <c r="D1232" s="13"/>
      <c r="E1232" s="13"/>
    </row>
    <row r="1233" spans="1:5" x14ac:dyDescent="0.25">
      <c r="A1233" s="65"/>
      <c r="B1233" s="61"/>
      <c r="C1233" s="61"/>
      <c r="D1233" s="12"/>
      <c r="E1233" s="13"/>
    </row>
    <row r="1234" spans="1:5" x14ac:dyDescent="0.25">
      <c r="A1234" s="65"/>
      <c r="B1234" s="61"/>
      <c r="C1234" s="61"/>
      <c r="D1234" s="12"/>
      <c r="E1234" s="13"/>
    </row>
    <row r="1235" spans="1:5" x14ac:dyDescent="0.25">
      <c r="A1235" s="65"/>
      <c r="B1235" s="61"/>
      <c r="C1235" s="61"/>
      <c r="D1235" s="12"/>
      <c r="E1235" s="13"/>
    </row>
    <row r="1236" spans="1:5" x14ac:dyDescent="0.25">
      <c r="A1236" s="65"/>
      <c r="B1236" s="61"/>
      <c r="C1236" s="61"/>
      <c r="D1236" s="12"/>
      <c r="E1236" s="13"/>
    </row>
    <row r="1237" spans="1:5" x14ac:dyDescent="0.25">
      <c r="A1237" s="65"/>
      <c r="B1237" s="61"/>
      <c r="C1237" s="61"/>
      <c r="D1237" s="12"/>
      <c r="E1237" s="13"/>
    </row>
    <row r="1238" spans="1:5" x14ac:dyDescent="0.25">
      <c r="A1238" s="65"/>
      <c r="B1238" s="61"/>
      <c r="C1238" s="61"/>
      <c r="D1238" s="12"/>
      <c r="E1238" s="13"/>
    </row>
    <row r="1239" spans="1:5" x14ac:dyDescent="0.25">
      <c r="A1239" s="65"/>
      <c r="B1239" s="61"/>
      <c r="C1239" s="61"/>
      <c r="D1239" s="12"/>
      <c r="E1239" s="13"/>
    </row>
    <row r="1240" spans="1:5" x14ac:dyDescent="0.25">
      <c r="A1240" s="65"/>
      <c r="B1240" s="61"/>
      <c r="C1240" s="61"/>
      <c r="D1240" s="12"/>
      <c r="E1240" s="13"/>
    </row>
    <row r="1241" spans="1:5" x14ac:dyDescent="0.25">
      <c r="A1241" s="65"/>
      <c r="B1241" s="61"/>
      <c r="C1241" s="61"/>
      <c r="D1241" s="12"/>
      <c r="E1241" s="13"/>
    </row>
    <row r="1242" spans="1:5" x14ac:dyDescent="0.25">
      <c r="A1242" s="65"/>
      <c r="B1242" s="61"/>
      <c r="C1242" s="61"/>
      <c r="D1242" s="12"/>
      <c r="E1242" s="13"/>
    </row>
    <row r="1243" spans="1:5" x14ac:dyDescent="0.25">
      <c r="A1243" s="65"/>
      <c r="B1243" s="61"/>
      <c r="C1243" s="61"/>
      <c r="D1243" s="12"/>
      <c r="E1243" s="13"/>
    </row>
    <row r="1244" spans="1:5" x14ac:dyDescent="0.25">
      <c r="A1244" s="65"/>
      <c r="B1244" s="61"/>
      <c r="C1244" s="61"/>
      <c r="D1244" s="12"/>
      <c r="E1244" s="13"/>
    </row>
    <row r="1245" spans="1:5" x14ac:dyDescent="0.25">
      <c r="A1245" s="65"/>
      <c r="B1245" s="61"/>
      <c r="C1245" s="61"/>
      <c r="D1245" s="12"/>
      <c r="E1245" s="13"/>
    </row>
    <row r="1246" spans="1:5" x14ac:dyDescent="0.25">
      <c r="A1246" s="65"/>
      <c r="B1246" s="61"/>
      <c r="C1246" s="61"/>
      <c r="D1246" s="12"/>
      <c r="E1246" s="13"/>
    </row>
    <row r="1247" spans="1:5" x14ac:dyDescent="0.25">
      <c r="A1247" s="65"/>
      <c r="B1247" s="61"/>
      <c r="C1247" s="61"/>
      <c r="D1247" s="12"/>
      <c r="E1247" s="13"/>
    </row>
    <row r="1248" spans="1:5" x14ac:dyDescent="0.25">
      <c r="A1248" s="65"/>
      <c r="B1248" s="61"/>
      <c r="C1248" s="61"/>
      <c r="D1248" s="12"/>
      <c r="E1248" s="13"/>
    </row>
    <row r="1249" spans="1:5" x14ac:dyDescent="0.25">
      <c r="A1249" s="65"/>
      <c r="B1249" s="61"/>
      <c r="C1249" s="61"/>
      <c r="D1249" s="12"/>
      <c r="E1249" s="13"/>
    </row>
    <row r="1250" spans="1:5" x14ac:dyDescent="0.25">
      <c r="A1250" s="65"/>
      <c r="B1250" s="61"/>
      <c r="C1250" s="61"/>
      <c r="D1250" s="12"/>
      <c r="E1250" s="13"/>
    </row>
    <row r="1251" spans="1:5" x14ac:dyDescent="0.25">
      <c r="A1251" s="65"/>
      <c r="B1251" s="61"/>
      <c r="C1251" s="61"/>
      <c r="D1251" s="13"/>
      <c r="E1251" s="13"/>
    </row>
    <row r="1252" spans="1:5" x14ac:dyDescent="0.25">
      <c r="A1252" s="65"/>
      <c r="B1252" s="61"/>
      <c r="C1252" s="61"/>
      <c r="D1252" s="12"/>
      <c r="E1252" s="13"/>
    </row>
    <row r="1253" spans="1:5" x14ac:dyDescent="0.25">
      <c r="A1253" s="65"/>
      <c r="B1253" s="61"/>
      <c r="C1253" s="61"/>
      <c r="D1253" s="12"/>
      <c r="E1253" s="13"/>
    </row>
    <row r="1254" spans="1:5" x14ac:dyDescent="0.25">
      <c r="A1254" s="65"/>
      <c r="B1254" s="61"/>
      <c r="C1254" s="61"/>
      <c r="D1254" s="12"/>
      <c r="E1254" s="13"/>
    </row>
    <row r="1255" spans="1:5" x14ac:dyDescent="0.25">
      <c r="A1255" s="65"/>
      <c r="B1255" s="61"/>
      <c r="C1255" s="61"/>
      <c r="D1255" s="12"/>
      <c r="E1255" s="13"/>
    </row>
    <row r="1256" spans="1:5" x14ac:dyDescent="0.25">
      <c r="A1256" s="65"/>
      <c r="B1256" s="61"/>
      <c r="C1256" s="61"/>
      <c r="D1256" s="12"/>
      <c r="E1256" s="13"/>
    </row>
    <row r="1257" spans="1:5" x14ac:dyDescent="0.25">
      <c r="A1257" s="65"/>
      <c r="B1257" s="61"/>
      <c r="C1257" s="61"/>
      <c r="D1257" s="12"/>
      <c r="E1257" s="13"/>
    </row>
    <row r="1258" spans="1:5" x14ac:dyDescent="0.25">
      <c r="A1258" s="65"/>
      <c r="B1258" s="61"/>
      <c r="C1258" s="61"/>
      <c r="D1258" s="12"/>
      <c r="E1258" s="13"/>
    </row>
    <row r="1259" spans="1:5" x14ac:dyDescent="0.25">
      <c r="A1259" s="65"/>
      <c r="B1259" s="61"/>
      <c r="C1259" s="61"/>
      <c r="D1259" s="12"/>
      <c r="E1259" s="13"/>
    </row>
    <row r="1260" spans="1:5" x14ac:dyDescent="0.25">
      <c r="A1260" s="65"/>
      <c r="B1260" s="61"/>
      <c r="C1260" s="61"/>
      <c r="D1260" s="12"/>
      <c r="E1260" s="13"/>
    </row>
    <row r="1261" spans="1:5" x14ac:dyDescent="0.25">
      <c r="A1261" s="65"/>
      <c r="B1261" s="61"/>
      <c r="C1261" s="61"/>
      <c r="D1261" s="12"/>
      <c r="E1261" s="13"/>
    </row>
    <row r="1262" spans="1:5" x14ac:dyDescent="0.25">
      <c r="A1262" s="65"/>
      <c r="B1262" s="61"/>
      <c r="C1262" s="61"/>
      <c r="D1262" s="12"/>
      <c r="E1262" s="13"/>
    </row>
    <row r="1263" spans="1:5" x14ac:dyDescent="0.25">
      <c r="A1263" s="65"/>
      <c r="B1263" s="61"/>
      <c r="C1263" s="61"/>
      <c r="D1263" s="12"/>
      <c r="E1263" s="13"/>
    </row>
    <row r="1264" spans="1:5" x14ac:dyDescent="0.25">
      <c r="A1264" s="65"/>
      <c r="B1264" s="61"/>
      <c r="C1264" s="61"/>
      <c r="D1264" s="12"/>
      <c r="E1264" s="13"/>
    </row>
    <row r="1265" spans="1:5" x14ac:dyDescent="0.25">
      <c r="A1265" s="65"/>
      <c r="B1265" s="61"/>
      <c r="C1265" s="61"/>
      <c r="D1265" s="12"/>
      <c r="E1265" s="13"/>
    </row>
    <row r="1266" spans="1:5" x14ac:dyDescent="0.25">
      <c r="A1266" s="65"/>
      <c r="B1266" s="61"/>
      <c r="C1266" s="61"/>
      <c r="D1266" s="12"/>
      <c r="E1266" s="13"/>
    </row>
    <row r="1267" spans="1:5" x14ac:dyDescent="0.25">
      <c r="A1267" s="65"/>
      <c r="B1267" s="61"/>
      <c r="C1267" s="61"/>
      <c r="D1267" s="12"/>
      <c r="E1267" s="13"/>
    </row>
    <row r="1268" spans="1:5" x14ac:dyDescent="0.25">
      <c r="A1268" s="65"/>
      <c r="B1268" s="61"/>
      <c r="C1268" s="61"/>
      <c r="D1268" s="12"/>
      <c r="E1268" s="13"/>
    </row>
    <row r="1269" spans="1:5" x14ac:dyDescent="0.25">
      <c r="A1269" s="65"/>
      <c r="D1269" s="12"/>
      <c r="E1269" s="13"/>
    </row>
    <row r="1270" spans="1:5" x14ac:dyDescent="0.25">
      <c r="A1270" s="65"/>
      <c r="B1270" s="61"/>
      <c r="C1270" s="61"/>
      <c r="D1270" s="13"/>
      <c r="E1270" s="13"/>
    </row>
    <row r="1271" spans="1:5" x14ac:dyDescent="0.25">
      <c r="A1271" s="65"/>
      <c r="B1271" s="61"/>
      <c r="C1271" s="61"/>
      <c r="D1271" s="12"/>
      <c r="E1271" s="13"/>
    </row>
    <row r="1272" spans="1:5" x14ac:dyDescent="0.25">
      <c r="A1272" s="65"/>
      <c r="B1272" s="61"/>
      <c r="C1272" s="61"/>
      <c r="D1272" s="12"/>
      <c r="E1272" s="13"/>
    </row>
    <row r="1273" spans="1:5" x14ac:dyDescent="0.25">
      <c r="A1273" s="65"/>
      <c r="B1273" s="61"/>
      <c r="C1273" s="61"/>
      <c r="D1273" s="12"/>
      <c r="E1273" s="13"/>
    </row>
    <row r="1274" spans="1:5" x14ac:dyDescent="0.25">
      <c r="A1274" s="65"/>
      <c r="B1274" s="61"/>
      <c r="C1274" s="61"/>
      <c r="D1274" s="12"/>
      <c r="E1274" s="13"/>
    </row>
    <row r="1275" spans="1:5" x14ac:dyDescent="0.25">
      <c r="A1275" s="65"/>
      <c r="B1275" s="61"/>
      <c r="C1275" s="61"/>
      <c r="D1275" s="12"/>
      <c r="E1275" s="13"/>
    </row>
    <row r="1276" spans="1:5" x14ac:dyDescent="0.25">
      <c r="A1276" s="65"/>
      <c r="B1276" s="61"/>
      <c r="C1276" s="61"/>
      <c r="D1276" s="12"/>
      <c r="E1276" s="13"/>
    </row>
    <row r="1277" spans="1:5" x14ac:dyDescent="0.25">
      <c r="A1277" s="65"/>
      <c r="B1277" s="61"/>
      <c r="C1277" s="61"/>
      <c r="D1277" s="12"/>
      <c r="E1277" s="13"/>
    </row>
    <row r="1278" spans="1:5" x14ac:dyDescent="0.25">
      <c r="A1278" s="65"/>
      <c r="B1278" s="61"/>
      <c r="C1278" s="61"/>
      <c r="D1278" s="12"/>
      <c r="E1278" s="13"/>
    </row>
    <row r="1279" spans="1:5" x14ac:dyDescent="0.25">
      <c r="A1279" s="65"/>
      <c r="B1279" s="61"/>
      <c r="C1279" s="61"/>
      <c r="D1279" s="12"/>
      <c r="E1279" s="13"/>
    </row>
    <row r="1280" spans="1:5" x14ac:dyDescent="0.25">
      <c r="A1280" s="65"/>
      <c r="B1280" s="61"/>
      <c r="C1280" s="61"/>
      <c r="D1280" s="12"/>
      <c r="E1280" s="13"/>
    </row>
    <row r="1281" spans="1:5" x14ac:dyDescent="0.25">
      <c r="A1281" s="65"/>
      <c r="B1281" s="61"/>
      <c r="C1281" s="61"/>
      <c r="D1281" s="12"/>
      <c r="E1281" s="13"/>
    </row>
    <row r="1282" spans="1:5" x14ac:dyDescent="0.25">
      <c r="A1282" s="65"/>
      <c r="B1282" s="61"/>
      <c r="C1282" s="61"/>
      <c r="D1282" s="12"/>
      <c r="E1282" s="13"/>
    </row>
    <row r="1283" spans="1:5" x14ac:dyDescent="0.25">
      <c r="A1283" s="65"/>
      <c r="B1283" s="61"/>
      <c r="C1283" s="61"/>
      <c r="D1283" s="12"/>
      <c r="E1283" s="13"/>
    </row>
    <row r="1284" spans="1:5" x14ac:dyDescent="0.25">
      <c r="A1284" s="65"/>
      <c r="B1284" s="61"/>
      <c r="C1284" s="61"/>
      <c r="D1284" s="12"/>
      <c r="E1284" s="13"/>
    </row>
    <row r="1285" spans="1:5" x14ac:dyDescent="0.25">
      <c r="A1285" s="65"/>
      <c r="B1285" s="61"/>
      <c r="C1285" s="61"/>
      <c r="D1285" s="12"/>
      <c r="E1285" s="13"/>
    </row>
    <row r="1286" spans="1:5" x14ac:dyDescent="0.25">
      <c r="A1286" s="65"/>
      <c r="B1286" s="61"/>
      <c r="C1286" s="61"/>
      <c r="D1286" s="12"/>
      <c r="E1286" s="13"/>
    </row>
    <row r="1287" spans="1:5" x14ac:dyDescent="0.25">
      <c r="A1287" s="65"/>
      <c r="B1287" s="61"/>
      <c r="C1287" s="61"/>
      <c r="D1287" s="12"/>
      <c r="E1287" s="13"/>
    </row>
    <row r="1288" spans="1:5" x14ac:dyDescent="0.25">
      <c r="A1288" s="65"/>
      <c r="B1288" s="61"/>
      <c r="C1288" s="61"/>
      <c r="D1288" s="12"/>
      <c r="E1288" s="13"/>
    </row>
    <row r="1289" spans="1:5" x14ac:dyDescent="0.25">
      <c r="A1289" s="65"/>
      <c r="B1289" s="61"/>
      <c r="C1289" s="61"/>
      <c r="D1289" s="13"/>
      <c r="E1289" s="13"/>
    </row>
    <row r="1290" spans="1:5" x14ac:dyDescent="0.25">
      <c r="A1290" s="65"/>
      <c r="B1290" s="61"/>
      <c r="C1290" s="61"/>
      <c r="D1290" s="12"/>
      <c r="E1290" s="13"/>
    </row>
    <row r="1291" spans="1:5" x14ac:dyDescent="0.25">
      <c r="A1291" s="65"/>
      <c r="B1291" s="61"/>
      <c r="C1291" s="61"/>
      <c r="D1291" s="12"/>
      <c r="E1291" s="13"/>
    </row>
    <row r="1292" spans="1:5" x14ac:dyDescent="0.25">
      <c r="A1292" s="65"/>
      <c r="B1292" s="61"/>
      <c r="C1292" s="61"/>
      <c r="D1292" s="12"/>
      <c r="E1292" s="13"/>
    </row>
    <row r="1293" spans="1:5" x14ac:dyDescent="0.25">
      <c r="A1293" s="65"/>
      <c r="B1293" s="61"/>
      <c r="C1293" s="61"/>
      <c r="D1293" s="12"/>
      <c r="E1293" s="13"/>
    </row>
    <row r="1294" spans="1:5" x14ac:dyDescent="0.25">
      <c r="A1294" s="65"/>
      <c r="B1294" s="61"/>
      <c r="C1294" s="61"/>
      <c r="D1294" s="12"/>
      <c r="E1294" s="13"/>
    </row>
    <row r="1295" spans="1:5" x14ac:dyDescent="0.25">
      <c r="A1295" s="65"/>
      <c r="B1295" s="61"/>
      <c r="C1295" s="61"/>
      <c r="D1295" s="12"/>
      <c r="E1295" s="13"/>
    </row>
    <row r="1296" spans="1:5" x14ac:dyDescent="0.25">
      <c r="A1296" s="65"/>
      <c r="B1296" s="61"/>
      <c r="C1296" s="61"/>
      <c r="D1296" s="12"/>
      <c r="E1296" s="13"/>
    </row>
    <row r="1297" spans="1:5" x14ac:dyDescent="0.25">
      <c r="A1297" s="65"/>
      <c r="B1297" s="61"/>
      <c r="C1297" s="61"/>
      <c r="D1297" s="12"/>
      <c r="E1297" s="13"/>
    </row>
    <row r="1298" spans="1:5" x14ac:dyDescent="0.25">
      <c r="A1298" s="65"/>
      <c r="B1298" s="61"/>
      <c r="C1298" s="61"/>
      <c r="D1298" s="12"/>
      <c r="E1298" s="13"/>
    </row>
    <row r="1299" spans="1:5" x14ac:dyDescent="0.25">
      <c r="A1299" s="65"/>
      <c r="B1299" s="61"/>
      <c r="C1299" s="61"/>
      <c r="D1299" s="12"/>
      <c r="E1299" s="13"/>
    </row>
    <row r="1300" spans="1:5" x14ac:dyDescent="0.25">
      <c r="A1300" s="65"/>
      <c r="B1300" s="61"/>
      <c r="C1300" s="61"/>
      <c r="D1300" s="12"/>
      <c r="E1300" s="13"/>
    </row>
    <row r="1301" spans="1:5" x14ac:dyDescent="0.25">
      <c r="A1301" s="65"/>
      <c r="B1301" s="61"/>
      <c r="C1301" s="61"/>
      <c r="D1301" s="12"/>
      <c r="E1301" s="13"/>
    </row>
    <row r="1302" spans="1:5" x14ac:dyDescent="0.25">
      <c r="A1302" s="65"/>
      <c r="B1302" s="61"/>
      <c r="C1302" s="61"/>
      <c r="D1302" s="12"/>
      <c r="E1302" s="13"/>
    </row>
    <row r="1303" spans="1:5" x14ac:dyDescent="0.25">
      <c r="A1303" s="65"/>
      <c r="B1303" s="61"/>
      <c r="C1303" s="61"/>
      <c r="D1303" s="12"/>
      <c r="E1303" s="13"/>
    </row>
    <row r="1304" spans="1:5" x14ac:dyDescent="0.25">
      <c r="A1304" s="65"/>
      <c r="B1304" s="61"/>
      <c r="C1304" s="61"/>
      <c r="D1304" s="12"/>
      <c r="E1304" s="13"/>
    </row>
    <row r="1305" spans="1:5" x14ac:dyDescent="0.25">
      <c r="A1305" s="65"/>
      <c r="B1305" s="61"/>
      <c r="C1305" s="61"/>
      <c r="D1305" s="12"/>
      <c r="E1305" s="13"/>
    </row>
    <row r="1306" spans="1:5" x14ac:dyDescent="0.25">
      <c r="A1306" s="65"/>
      <c r="B1306" s="61"/>
      <c r="C1306" s="61"/>
      <c r="D1306" s="12"/>
      <c r="E1306" s="13"/>
    </row>
    <row r="1307" spans="1:5" x14ac:dyDescent="0.25">
      <c r="A1307" s="65"/>
      <c r="B1307" s="61"/>
      <c r="C1307" s="61"/>
      <c r="D1307" s="12"/>
      <c r="E1307" s="13"/>
    </row>
    <row r="1308" spans="1:5" x14ac:dyDescent="0.25">
      <c r="A1308" s="65"/>
      <c r="B1308" s="61"/>
      <c r="C1308" s="61"/>
      <c r="D1308" s="13"/>
      <c r="E1308" s="13"/>
    </row>
    <row r="1309" spans="1:5" x14ac:dyDescent="0.25">
      <c r="A1309" s="65"/>
      <c r="B1309" s="61"/>
      <c r="C1309" s="61"/>
      <c r="D1309" s="12"/>
      <c r="E1309" s="13"/>
    </row>
    <row r="1310" spans="1:5" x14ac:dyDescent="0.25">
      <c r="A1310" s="65"/>
      <c r="B1310" s="61"/>
      <c r="C1310" s="61"/>
      <c r="D1310" s="12"/>
      <c r="E1310" s="13"/>
    </row>
    <row r="1311" spans="1:5" x14ac:dyDescent="0.25">
      <c r="A1311" s="65"/>
      <c r="B1311" s="61"/>
      <c r="C1311" s="61"/>
      <c r="D1311" s="12"/>
      <c r="E1311" s="13"/>
    </row>
    <row r="1312" spans="1:5" x14ac:dyDescent="0.25">
      <c r="A1312" s="65"/>
      <c r="B1312" s="61"/>
      <c r="C1312" s="61"/>
      <c r="D1312" s="12"/>
      <c r="E1312" s="13"/>
    </row>
    <row r="1313" spans="1:5" x14ac:dyDescent="0.25">
      <c r="A1313" s="65"/>
      <c r="B1313" s="61"/>
      <c r="C1313" s="61"/>
      <c r="D1313" s="12"/>
      <c r="E1313" s="13"/>
    </row>
    <row r="1314" spans="1:5" x14ac:dyDescent="0.25">
      <c r="A1314" s="65"/>
      <c r="B1314" s="61"/>
      <c r="C1314" s="61"/>
      <c r="D1314" s="12"/>
      <c r="E1314" s="13"/>
    </row>
    <row r="1315" spans="1:5" x14ac:dyDescent="0.25">
      <c r="A1315" s="65"/>
      <c r="B1315" s="61"/>
      <c r="C1315" s="61"/>
      <c r="D1315" s="12"/>
      <c r="E1315" s="13"/>
    </row>
    <row r="1316" spans="1:5" x14ac:dyDescent="0.25">
      <c r="A1316" s="65"/>
      <c r="B1316" s="61"/>
      <c r="C1316" s="61"/>
      <c r="D1316" s="12"/>
      <c r="E1316" s="13"/>
    </row>
    <row r="1317" spans="1:5" x14ac:dyDescent="0.25">
      <c r="A1317" s="65"/>
      <c r="B1317" s="61"/>
      <c r="C1317" s="61"/>
      <c r="D1317" s="12"/>
      <c r="E1317" s="13"/>
    </row>
    <row r="1318" spans="1:5" x14ac:dyDescent="0.25">
      <c r="A1318" s="65"/>
      <c r="B1318" s="61"/>
      <c r="C1318" s="61"/>
      <c r="D1318" s="12"/>
      <c r="E1318" s="13"/>
    </row>
    <row r="1319" spans="1:5" x14ac:dyDescent="0.25">
      <c r="A1319" s="65"/>
      <c r="B1319" s="61"/>
      <c r="C1319" s="61"/>
      <c r="D1319" s="12"/>
      <c r="E1319" s="13"/>
    </row>
    <row r="1320" spans="1:5" x14ac:dyDescent="0.25">
      <c r="A1320" s="65"/>
      <c r="B1320" s="61"/>
      <c r="C1320" s="61"/>
      <c r="D1320" s="12"/>
      <c r="E1320" s="13"/>
    </row>
    <row r="1321" spans="1:5" x14ac:dyDescent="0.25">
      <c r="A1321" s="65"/>
      <c r="B1321" s="61"/>
      <c r="C1321" s="61"/>
      <c r="D1321" s="12"/>
      <c r="E1321" s="13"/>
    </row>
    <row r="1322" spans="1:5" x14ac:dyDescent="0.25">
      <c r="A1322" s="65"/>
      <c r="B1322" s="61"/>
      <c r="C1322" s="61"/>
      <c r="D1322" s="12"/>
      <c r="E1322" s="13"/>
    </row>
    <row r="1323" spans="1:5" x14ac:dyDescent="0.25">
      <c r="A1323" s="65"/>
      <c r="B1323" s="61"/>
      <c r="C1323" s="61"/>
      <c r="D1323" s="12"/>
      <c r="E1323" s="13"/>
    </row>
    <row r="1324" spans="1:5" x14ac:dyDescent="0.25">
      <c r="A1324" s="65"/>
      <c r="B1324" s="61"/>
      <c r="C1324" s="61"/>
      <c r="D1324" s="12"/>
      <c r="E1324" s="13"/>
    </row>
    <row r="1325" spans="1:5" x14ac:dyDescent="0.25">
      <c r="A1325" s="65"/>
      <c r="B1325" s="61"/>
      <c r="C1325" s="61"/>
      <c r="D1325" s="12"/>
      <c r="E1325" s="13"/>
    </row>
    <row r="1326" spans="1:5" x14ac:dyDescent="0.25">
      <c r="A1326" s="65"/>
      <c r="B1326" s="61"/>
      <c r="C1326" s="61"/>
      <c r="D1326" s="12"/>
      <c r="E1326" s="13"/>
    </row>
    <row r="1327" spans="1:5" x14ac:dyDescent="0.25">
      <c r="A1327" s="65"/>
      <c r="B1327" s="61"/>
      <c r="C1327" s="61"/>
      <c r="D1327" s="13"/>
      <c r="E1327" s="13"/>
    </row>
    <row r="1328" spans="1:5" x14ac:dyDescent="0.25">
      <c r="A1328" s="65"/>
      <c r="B1328" s="61"/>
      <c r="C1328" s="61"/>
      <c r="D1328" s="12"/>
      <c r="E1328" s="13"/>
    </row>
    <row r="1329" spans="1:5" x14ac:dyDescent="0.25">
      <c r="A1329" s="65"/>
      <c r="B1329" s="61"/>
      <c r="C1329" s="61"/>
      <c r="D1329" s="12"/>
      <c r="E1329" s="13"/>
    </row>
    <row r="1330" spans="1:5" x14ac:dyDescent="0.25">
      <c r="A1330" s="65"/>
      <c r="B1330" s="61"/>
      <c r="C1330" s="61"/>
      <c r="D1330" s="12"/>
      <c r="E1330" s="13"/>
    </row>
    <row r="1331" spans="1:5" x14ac:dyDescent="0.25">
      <c r="A1331" s="65"/>
      <c r="B1331" s="61"/>
      <c r="C1331" s="61"/>
      <c r="D1331" s="12"/>
      <c r="E1331" s="13"/>
    </row>
    <row r="1332" spans="1:5" x14ac:dyDescent="0.25">
      <c r="A1332" s="65"/>
      <c r="B1332" s="61"/>
      <c r="C1332" s="61"/>
      <c r="D1332" s="12"/>
      <c r="E1332" s="13"/>
    </row>
    <row r="1333" spans="1:5" x14ac:dyDescent="0.25">
      <c r="A1333" s="65"/>
      <c r="B1333" s="61"/>
      <c r="C1333" s="61"/>
      <c r="D1333" s="12"/>
      <c r="E1333" s="13"/>
    </row>
    <row r="1334" spans="1:5" x14ac:dyDescent="0.25">
      <c r="A1334" s="65"/>
      <c r="B1334" s="61"/>
      <c r="C1334" s="61"/>
      <c r="D1334" s="12"/>
      <c r="E1334" s="13"/>
    </row>
    <row r="1335" spans="1:5" x14ac:dyDescent="0.25">
      <c r="A1335" s="65"/>
      <c r="B1335" s="61"/>
      <c r="C1335" s="61"/>
      <c r="D1335" s="12"/>
      <c r="E1335" s="13"/>
    </row>
    <row r="1336" spans="1:5" x14ac:dyDescent="0.25">
      <c r="A1336" s="65"/>
      <c r="B1336" s="61"/>
      <c r="C1336" s="61"/>
      <c r="D1336" s="12"/>
      <c r="E1336" s="13"/>
    </row>
    <row r="1337" spans="1:5" x14ac:dyDescent="0.25">
      <c r="A1337" s="65"/>
      <c r="B1337" s="61"/>
      <c r="C1337" s="61"/>
      <c r="D1337" s="12"/>
      <c r="E1337" s="13"/>
    </row>
    <row r="1338" spans="1:5" x14ac:dyDescent="0.25">
      <c r="A1338" s="65"/>
      <c r="B1338" s="61"/>
      <c r="C1338" s="61"/>
      <c r="D1338" s="12"/>
      <c r="E1338" s="13"/>
    </row>
    <row r="1339" spans="1:5" x14ac:dyDescent="0.25">
      <c r="A1339" s="65"/>
      <c r="B1339" s="61"/>
      <c r="C1339" s="61"/>
      <c r="D1339" s="12"/>
      <c r="E1339" s="13"/>
    </row>
    <row r="1340" spans="1:5" x14ac:dyDescent="0.25">
      <c r="A1340" s="65"/>
      <c r="B1340" s="61"/>
      <c r="C1340" s="61"/>
      <c r="D1340" s="12"/>
      <c r="E1340" s="13"/>
    </row>
    <row r="1341" spans="1:5" x14ac:dyDescent="0.25">
      <c r="A1341" s="65"/>
      <c r="B1341" s="61"/>
      <c r="C1341" s="61"/>
      <c r="D1341" s="12"/>
      <c r="E1341" s="13"/>
    </row>
    <row r="1342" spans="1:5" x14ac:dyDescent="0.25">
      <c r="A1342" s="65"/>
      <c r="B1342" s="61"/>
      <c r="C1342" s="61"/>
      <c r="D1342" s="12"/>
      <c r="E1342" s="13"/>
    </row>
    <row r="1343" spans="1:5" x14ac:dyDescent="0.25">
      <c r="A1343" s="65"/>
      <c r="B1343" s="61"/>
      <c r="C1343" s="61"/>
      <c r="D1343" s="12"/>
      <c r="E1343" s="13"/>
    </row>
    <row r="1344" spans="1:5" x14ac:dyDescent="0.25">
      <c r="A1344" s="65"/>
      <c r="B1344" s="61"/>
      <c r="C1344" s="61"/>
      <c r="D1344" s="12"/>
      <c r="E1344" s="13"/>
    </row>
    <row r="1345" spans="1:5" x14ac:dyDescent="0.25">
      <c r="A1345" s="65"/>
      <c r="B1345" s="61"/>
      <c r="C1345" s="61"/>
      <c r="D1345" s="12"/>
      <c r="E1345" s="13"/>
    </row>
    <row r="1346" spans="1:5" x14ac:dyDescent="0.25">
      <c r="A1346" s="65"/>
      <c r="B1346" s="61"/>
      <c r="C1346" s="61"/>
      <c r="D1346" s="13"/>
      <c r="E1346" s="13"/>
    </row>
    <row r="1347" spans="1:5" x14ac:dyDescent="0.25">
      <c r="A1347" s="65"/>
      <c r="B1347" s="61"/>
      <c r="C1347" s="61"/>
      <c r="D1347" s="12"/>
      <c r="E1347" s="13"/>
    </row>
    <row r="1348" spans="1:5" x14ac:dyDescent="0.25">
      <c r="A1348" s="65"/>
      <c r="B1348" s="61"/>
      <c r="C1348" s="61"/>
      <c r="D1348" s="12"/>
      <c r="E1348" s="13"/>
    </row>
    <row r="1349" spans="1:5" x14ac:dyDescent="0.25">
      <c r="A1349" s="65"/>
      <c r="B1349" s="61"/>
      <c r="C1349" s="61"/>
      <c r="D1349" s="12"/>
      <c r="E1349" s="13"/>
    </row>
    <row r="1350" spans="1:5" x14ac:dyDescent="0.25">
      <c r="A1350" s="65"/>
      <c r="B1350" s="61"/>
      <c r="C1350" s="61"/>
      <c r="D1350" s="12"/>
      <c r="E1350" s="13"/>
    </row>
    <row r="1351" spans="1:5" x14ac:dyDescent="0.25">
      <c r="A1351" s="65"/>
      <c r="B1351" s="61"/>
      <c r="C1351" s="61"/>
      <c r="D1351" s="12"/>
      <c r="E1351" s="13"/>
    </row>
    <row r="1352" spans="1:5" x14ac:dyDescent="0.25">
      <c r="A1352" s="65"/>
      <c r="D1352" s="12"/>
      <c r="E1352" s="13"/>
    </row>
    <row r="1353" spans="1:5" x14ac:dyDescent="0.25">
      <c r="A1353" s="65"/>
      <c r="B1353" s="61"/>
      <c r="C1353" s="61"/>
      <c r="D1353" s="12"/>
      <c r="E1353" s="13"/>
    </row>
    <row r="1354" spans="1:5" x14ac:dyDescent="0.25">
      <c r="A1354" s="65"/>
      <c r="B1354" s="61"/>
      <c r="C1354" s="61"/>
      <c r="D1354" s="12"/>
      <c r="E1354" s="13"/>
    </row>
    <row r="1355" spans="1:5" x14ac:dyDescent="0.25">
      <c r="A1355" s="65"/>
      <c r="B1355" s="61"/>
      <c r="C1355" s="61"/>
      <c r="D1355" s="12"/>
      <c r="E1355" s="13"/>
    </row>
    <row r="1356" spans="1:5" x14ac:dyDescent="0.25">
      <c r="A1356" s="65"/>
      <c r="B1356" s="61"/>
      <c r="C1356" s="61"/>
      <c r="D1356" s="12"/>
      <c r="E1356" s="13"/>
    </row>
    <row r="1357" spans="1:5" x14ac:dyDescent="0.25">
      <c r="A1357" s="65"/>
      <c r="B1357" s="61"/>
      <c r="C1357" s="61"/>
      <c r="D1357" s="12"/>
      <c r="E1357" s="13"/>
    </row>
    <row r="1358" spans="1:5" x14ac:dyDescent="0.25">
      <c r="A1358" s="65"/>
      <c r="B1358" s="61"/>
      <c r="C1358" s="61"/>
      <c r="D1358" s="12"/>
      <c r="E1358" s="13"/>
    </row>
    <row r="1359" spans="1:5" x14ac:dyDescent="0.25">
      <c r="A1359" s="65"/>
      <c r="B1359" s="61"/>
      <c r="C1359" s="61"/>
      <c r="D1359" s="12"/>
      <c r="E1359" s="13"/>
    </row>
    <row r="1360" spans="1:5" x14ac:dyDescent="0.25">
      <c r="A1360" s="65"/>
      <c r="B1360" s="61"/>
      <c r="C1360" s="61"/>
      <c r="D1360" s="12"/>
      <c r="E1360" s="13"/>
    </row>
    <row r="1361" spans="1:5" x14ac:dyDescent="0.25">
      <c r="A1361" s="65"/>
      <c r="B1361" s="61"/>
      <c r="C1361" s="61"/>
      <c r="D1361" s="12"/>
      <c r="E1361" s="13"/>
    </row>
    <row r="1362" spans="1:5" x14ac:dyDescent="0.25">
      <c r="A1362" s="65"/>
      <c r="B1362" s="61"/>
      <c r="C1362" s="61"/>
      <c r="D1362" s="12"/>
      <c r="E1362" s="13"/>
    </row>
    <row r="1363" spans="1:5" x14ac:dyDescent="0.25">
      <c r="A1363" s="65"/>
      <c r="B1363" s="61"/>
      <c r="C1363" s="61"/>
      <c r="D1363" s="12"/>
      <c r="E1363" s="13"/>
    </row>
    <row r="1364" spans="1:5" x14ac:dyDescent="0.25">
      <c r="A1364" s="65"/>
      <c r="B1364" s="61"/>
      <c r="C1364" s="61"/>
      <c r="D1364" s="12"/>
      <c r="E1364" s="13"/>
    </row>
    <row r="1365" spans="1:5" x14ac:dyDescent="0.25">
      <c r="A1365" s="65"/>
      <c r="B1365" s="61"/>
      <c r="C1365" s="61"/>
      <c r="D1365" s="13"/>
      <c r="E1365" s="13"/>
    </row>
    <row r="1366" spans="1:5" x14ac:dyDescent="0.25">
      <c r="A1366" s="65"/>
      <c r="B1366" s="61"/>
      <c r="C1366" s="61"/>
      <c r="D1366" s="12"/>
      <c r="E1366" s="13"/>
    </row>
    <row r="1367" spans="1:5" x14ac:dyDescent="0.25">
      <c r="A1367" s="65"/>
      <c r="B1367" s="61"/>
      <c r="C1367" s="61"/>
      <c r="D1367" s="12"/>
      <c r="E1367" s="13"/>
    </row>
    <row r="1368" spans="1:5" x14ac:dyDescent="0.25">
      <c r="A1368" s="65"/>
      <c r="B1368" s="61"/>
      <c r="C1368" s="61"/>
      <c r="D1368" s="12"/>
      <c r="E1368" s="13"/>
    </row>
    <row r="1369" spans="1:5" x14ac:dyDescent="0.25">
      <c r="A1369" s="65"/>
      <c r="B1369" s="61"/>
      <c r="C1369" s="61"/>
      <c r="D1369" s="12"/>
      <c r="E1369" s="13"/>
    </row>
    <row r="1370" spans="1:5" x14ac:dyDescent="0.25">
      <c r="A1370" s="65"/>
      <c r="B1370" s="61"/>
      <c r="C1370" s="61"/>
      <c r="D1370" s="12"/>
      <c r="E1370" s="13"/>
    </row>
    <row r="1371" spans="1:5" x14ac:dyDescent="0.25">
      <c r="A1371" s="65"/>
      <c r="B1371" s="61"/>
      <c r="C1371" s="61"/>
      <c r="D1371" s="12"/>
      <c r="E1371" s="13"/>
    </row>
    <row r="1372" spans="1:5" x14ac:dyDescent="0.25">
      <c r="A1372" s="65"/>
      <c r="B1372" s="61"/>
      <c r="C1372" s="61"/>
      <c r="D1372" s="12"/>
      <c r="E1372" s="13"/>
    </row>
    <row r="1373" spans="1:5" x14ac:dyDescent="0.25">
      <c r="A1373" s="65"/>
      <c r="B1373" s="61"/>
      <c r="C1373" s="61"/>
      <c r="D1373" s="12"/>
      <c r="E1373" s="13"/>
    </row>
    <row r="1374" spans="1:5" x14ac:dyDescent="0.25">
      <c r="A1374" s="65"/>
      <c r="B1374" s="61"/>
      <c r="C1374" s="61"/>
      <c r="D1374" s="12"/>
      <c r="E1374" s="13"/>
    </row>
    <row r="1375" spans="1:5" x14ac:dyDescent="0.25">
      <c r="A1375" s="65"/>
      <c r="B1375" s="61"/>
      <c r="C1375" s="61"/>
      <c r="D1375" s="12"/>
      <c r="E1375" s="13"/>
    </row>
    <row r="1376" spans="1:5" x14ac:dyDescent="0.25">
      <c r="A1376" s="65"/>
      <c r="B1376" s="61"/>
      <c r="C1376" s="61"/>
      <c r="D1376" s="12"/>
      <c r="E1376" s="13"/>
    </row>
    <row r="1377" spans="1:5" x14ac:dyDescent="0.25">
      <c r="A1377" s="65"/>
      <c r="B1377" s="61"/>
      <c r="C1377" s="61"/>
      <c r="D1377" s="12"/>
      <c r="E1377" s="13"/>
    </row>
    <row r="1378" spans="1:5" x14ac:dyDescent="0.25">
      <c r="A1378" s="65"/>
      <c r="B1378" s="61"/>
      <c r="C1378" s="61"/>
      <c r="D1378" s="12"/>
      <c r="E1378" s="13"/>
    </row>
    <row r="1379" spans="1:5" x14ac:dyDescent="0.25">
      <c r="A1379" s="65"/>
      <c r="B1379" s="61"/>
      <c r="C1379" s="61"/>
      <c r="D1379" s="12"/>
      <c r="E1379" s="13"/>
    </row>
    <row r="1380" spans="1:5" x14ac:dyDescent="0.25">
      <c r="A1380" s="65"/>
      <c r="B1380" s="61"/>
      <c r="C1380" s="61"/>
      <c r="D1380" s="12"/>
      <c r="E1380" s="13"/>
    </row>
    <row r="1381" spans="1:5" x14ac:dyDescent="0.25">
      <c r="A1381" s="65"/>
      <c r="B1381" s="61"/>
      <c r="C1381" s="61"/>
      <c r="D1381" s="12"/>
      <c r="E1381" s="13"/>
    </row>
    <row r="1382" spans="1:5" x14ac:dyDescent="0.25">
      <c r="A1382" s="65"/>
      <c r="B1382" s="61"/>
      <c r="C1382" s="61"/>
      <c r="D1382" s="12"/>
      <c r="E1382" s="13"/>
    </row>
    <row r="1383" spans="1:5" x14ac:dyDescent="0.25">
      <c r="A1383" s="65"/>
      <c r="B1383" s="61"/>
      <c r="C1383" s="61"/>
      <c r="D1383" s="12"/>
      <c r="E1383" s="13"/>
    </row>
    <row r="1384" spans="1:5" x14ac:dyDescent="0.25">
      <c r="A1384" s="65"/>
      <c r="B1384" s="61"/>
      <c r="C1384" s="61"/>
      <c r="D1384" s="13"/>
      <c r="E1384" s="13"/>
    </row>
    <row r="1385" spans="1:5" x14ac:dyDescent="0.25">
      <c r="A1385" s="65"/>
      <c r="B1385" s="61"/>
      <c r="C1385" s="61"/>
      <c r="D1385" s="12"/>
      <c r="E1385" s="13"/>
    </row>
    <row r="1386" spans="1:5" x14ac:dyDescent="0.25">
      <c r="A1386" s="65"/>
      <c r="B1386" s="61"/>
      <c r="C1386" s="61"/>
      <c r="D1386" s="12"/>
      <c r="E1386" s="13"/>
    </row>
    <row r="1387" spans="1:5" x14ac:dyDescent="0.25">
      <c r="A1387" s="65"/>
      <c r="B1387" s="61"/>
      <c r="C1387" s="61"/>
      <c r="D1387" s="12"/>
      <c r="E1387" s="13"/>
    </row>
    <row r="1388" spans="1:5" x14ac:dyDescent="0.25">
      <c r="A1388" s="65"/>
      <c r="B1388" s="61"/>
      <c r="C1388" s="61"/>
      <c r="D1388" s="12"/>
      <c r="E1388" s="13"/>
    </row>
    <row r="1389" spans="1:5" x14ac:dyDescent="0.25">
      <c r="A1389" s="65"/>
      <c r="B1389" s="61"/>
      <c r="C1389" s="61"/>
      <c r="D1389" s="12"/>
      <c r="E1389" s="13"/>
    </row>
    <row r="1390" spans="1:5" x14ac:dyDescent="0.25">
      <c r="A1390" s="65"/>
      <c r="B1390" s="61"/>
      <c r="C1390" s="61"/>
      <c r="D1390" s="12"/>
      <c r="E1390" s="13"/>
    </row>
    <row r="1391" spans="1:5" x14ac:dyDescent="0.25">
      <c r="A1391" s="65"/>
      <c r="B1391" s="61"/>
      <c r="C1391" s="61"/>
      <c r="D1391" s="12"/>
      <c r="E1391" s="13"/>
    </row>
    <row r="1392" spans="1:5" x14ac:dyDescent="0.25">
      <c r="A1392" s="65"/>
      <c r="B1392" s="61"/>
      <c r="C1392" s="61"/>
      <c r="D1392" s="12"/>
      <c r="E1392" s="13"/>
    </row>
    <row r="1393" spans="1:5" x14ac:dyDescent="0.25">
      <c r="A1393" s="65"/>
      <c r="B1393" s="61"/>
      <c r="C1393" s="61"/>
      <c r="D1393" s="12"/>
      <c r="E1393" s="13"/>
    </row>
    <row r="1394" spans="1:5" x14ac:dyDescent="0.25">
      <c r="A1394" s="65"/>
      <c r="B1394" s="61"/>
      <c r="C1394" s="61"/>
      <c r="D1394" s="12"/>
      <c r="E1394" s="13"/>
    </row>
    <row r="1395" spans="1:5" x14ac:dyDescent="0.25">
      <c r="A1395" s="65"/>
      <c r="B1395" s="61"/>
      <c r="C1395" s="61"/>
      <c r="D1395" s="12"/>
      <c r="E1395" s="13"/>
    </row>
    <row r="1396" spans="1:5" x14ac:dyDescent="0.25">
      <c r="A1396" s="65"/>
      <c r="B1396" s="61"/>
      <c r="C1396" s="61"/>
      <c r="D1396" s="12"/>
      <c r="E1396" s="13"/>
    </row>
    <row r="1397" spans="1:5" x14ac:dyDescent="0.25">
      <c r="A1397" s="65"/>
      <c r="B1397" s="61"/>
      <c r="C1397" s="61"/>
      <c r="D1397" s="12"/>
      <c r="E1397" s="13"/>
    </row>
    <row r="1398" spans="1:5" x14ac:dyDescent="0.25">
      <c r="A1398" s="65"/>
      <c r="B1398" s="61"/>
      <c r="C1398" s="61"/>
      <c r="D1398" s="12"/>
      <c r="E1398" s="13"/>
    </row>
    <row r="1399" spans="1:5" x14ac:dyDescent="0.25">
      <c r="A1399" s="65"/>
      <c r="B1399" s="61"/>
      <c r="C1399" s="61"/>
      <c r="D1399" s="12"/>
      <c r="E1399" s="13"/>
    </row>
    <row r="1400" spans="1:5" x14ac:dyDescent="0.25">
      <c r="A1400" s="65"/>
      <c r="B1400" s="61"/>
      <c r="C1400" s="61"/>
      <c r="D1400" s="12"/>
      <c r="E1400" s="13"/>
    </row>
    <row r="1401" spans="1:5" x14ac:dyDescent="0.25">
      <c r="A1401" s="65"/>
      <c r="B1401" s="61"/>
      <c r="C1401" s="61"/>
      <c r="D1401" s="12"/>
      <c r="E1401" s="13"/>
    </row>
    <row r="1402" spans="1:5" x14ac:dyDescent="0.25">
      <c r="A1402" s="65"/>
      <c r="B1402" s="61"/>
      <c r="C1402" s="61"/>
      <c r="D1402" s="12"/>
      <c r="E1402" s="13"/>
    </row>
    <row r="1403" spans="1:5" x14ac:dyDescent="0.25">
      <c r="A1403" s="65"/>
      <c r="B1403" s="61"/>
      <c r="C1403" s="61"/>
      <c r="D1403" s="13"/>
      <c r="E1403" s="13"/>
    </row>
    <row r="1404" spans="1:5" x14ac:dyDescent="0.25">
      <c r="A1404" s="65"/>
      <c r="D1404" s="12"/>
      <c r="E1404" s="13"/>
    </row>
    <row r="1405" spans="1:5" x14ac:dyDescent="0.25">
      <c r="A1405" s="65"/>
      <c r="B1405" s="61"/>
      <c r="C1405" s="61"/>
      <c r="D1405" s="12"/>
      <c r="E1405" s="13"/>
    </row>
    <row r="1406" spans="1:5" x14ac:dyDescent="0.25">
      <c r="A1406" s="65"/>
      <c r="B1406" s="61"/>
      <c r="C1406" s="61"/>
      <c r="D1406" s="12"/>
      <c r="E1406" s="13"/>
    </row>
    <row r="1407" spans="1:5" x14ac:dyDescent="0.25">
      <c r="A1407" s="65"/>
      <c r="B1407" s="61"/>
      <c r="C1407" s="61"/>
      <c r="D1407" s="12"/>
      <c r="E1407" s="13"/>
    </row>
    <row r="1408" spans="1:5" x14ac:dyDescent="0.25">
      <c r="A1408" s="65"/>
      <c r="B1408" s="61"/>
      <c r="C1408" s="61"/>
      <c r="D1408" s="12"/>
      <c r="E1408" s="13"/>
    </row>
    <row r="1409" spans="1:5" x14ac:dyDescent="0.25">
      <c r="A1409" s="65"/>
      <c r="B1409" s="61"/>
      <c r="C1409" s="61"/>
      <c r="D1409" s="12"/>
      <c r="E1409" s="13"/>
    </row>
    <row r="1410" spans="1:5" x14ac:dyDescent="0.25">
      <c r="A1410" s="65"/>
      <c r="B1410" s="61"/>
      <c r="C1410" s="61"/>
      <c r="D1410" s="12"/>
      <c r="E1410" s="13"/>
    </row>
    <row r="1411" spans="1:5" x14ac:dyDescent="0.25">
      <c r="A1411" s="65"/>
      <c r="B1411" s="61"/>
      <c r="C1411" s="61"/>
      <c r="D1411" s="12"/>
      <c r="E1411" s="13"/>
    </row>
    <row r="1412" spans="1:5" x14ac:dyDescent="0.25">
      <c r="A1412" s="65"/>
      <c r="D1412" s="12"/>
      <c r="E1412" s="13"/>
    </row>
    <row r="1413" spans="1:5" x14ac:dyDescent="0.25">
      <c r="A1413" s="65"/>
      <c r="B1413" s="61"/>
      <c r="C1413" s="61"/>
      <c r="D1413" s="12"/>
      <c r="E1413" s="13"/>
    </row>
    <row r="1414" spans="1:5" x14ac:dyDescent="0.25">
      <c r="A1414" s="65"/>
      <c r="B1414" s="61"/>
      <c r="C1414" s="61"/>
      <c r="D1414" s="12"/>
      <c r="E1414" s="13"/>
    </row>
    <row r="1415" spans="1:5" x14ac:dyDescent="0.25">
      <c r="A1415" s="65"/>
      <c r="B1415" s="61"/>
      <c r="C1415" s="61"/>
      <c r="D1415" s="12"/>
      <c r="E1415" s="13"/>
    </row>
    <row r="1416" spans="1:5" x14ac:dyDescent="0.25">
      <c r="A1416" s="65"/>
      <c r="B1416" s="61"/>
      <c r="C1416" s="61"/>
      <c r="D1416" s="12"/>
      <c r="E1416" s="13"/>
    </row>
    <row r="1417" spans="1:5" x14ac:dyDescent="0.25">
      <c r="A1417" s="65"/>
      <c r="B1417" s="61"/>
      <c r="C1417" s="61"/>
      <c r="D1417" s="12"/>
      <c r="E1417" s="13"/>
    </row>
    <row r="1418" spans="1:5" x14ac:dyDescent="0.25">
      <c r="A1418" s="65"/>
      <c r="B1418" s="61"/>
      <c r="C1418" s="61"/>
      <c r="D1418" s="12"/>
      <c r="E1418" s="13"/>
    </row>
    <row r="1419" spans="1:5" x14ac:dyDescent="0.25">
      <c r="A1419" s="65"/>
      <c r="B1419" s="61"/>
      <c r="C1419" s="61"/>
      <c r="D1419" s="12"/>
      <c r="E1419" s="13"/>
    </row>
    <row r="1420" spans="1:5" x14ac:dyDescent="0.25">
      <c r="A1420" s="65"/>
      <c r="B1420" s="61"/>
      <c r="C1420" s="61"/>
      <c r="D1420" s="12"/>
      <c r="E1420" s="13"/>
    </row>
    <row r="1421" spans="1:5" x14ac:dyDescent="0.25">
      <c r="A1421" s="65"/>
      <c r="B1421" s="61"/>
      <c r="C1421" s="61"/>
      <c r="D1421" s="12"/>
      <c r="E1421" s="13"/>
    </row>
    <row r="1422" spans="1:5" x14ac:dyDescent="0.25">
      <c r="A1422" s="65"/>
      <c r="B1422" s="61"/>
      <c r="C1422" s="61"/>
      <c r="D1422" s="13"/>
      <c r="E1422" s="13"/>
    </row>
    <row r="1423" spans="1:5" x14ac:dyDescent="0.25">
      <c r="A1423" s="65"/>
      <c r="B1423" s="61"/>
      <c r="C1423" s="61"/>
      <c r="D1423" s="12"/>
      <c r="E1423" s="13"/>
    </row>
    <row r="1424" spans="1:5" x14ac:dyDescent="0.25">
      <c r="A1424" s="65"/>
      <c r="B1424" s="61"/>
      <c r="C1424" s="61"/>
      <c r="D1424" s="12"/>
      <c r="E1424" s="13"/>
    </row>
    <row r="1425" spans="1:5" x14ac:dyDescent="0.25">
      <c r="A1425" s="65"/>
      <c r="B1425" s="61"/>
      <c r="C1425" s="61"/>
      <c r="D1425" s="12"/>
      <c r="E1425" s="13"/>
    </row>
    <row r="1426" spans="1:5" x14ac:dyDescent="0.25">
      <c r="A1426" s="65"/>
      <c r="B1426" s="61"/>
      <c r="C1426" s="61"/>
      <c r="D1426" s="12"/>
      <c r="E1426" s="13"/>
    </row>
    <row r="1427" spans="1:5" x14ac:dyDescent="0.25">
      <c r="A1427" s="65"/>
      <c r="B1427" s="61"/>
      <c r="C1427" s="61"/>
      <c r="D1427" s="12"/>
      <c r="E1427" s="13"/>
    </row>
    <row r="1428" spans="1:5" x14ac:dyDescent="0.25">
      <c r="A1428" s="65"/>
      <c r="B1428" s="61"/>
      <c r="C1428" s="61"/>
      <c r="D1428" s="12"/>
      <c r="E1428" s="13"/>
    </row>
    <row r="1429" spans="1:5" x14ac:dyDescent="0.25">
      <c r="A1429" s="65"/>
      <c r="B1429" s="61"/>
      <c r="C1429" s="61"/>
      <c r="D1429" s="12"/>
      <c r="E1429" s="13"/>
    </row>
    <row r="1430" spans="1:5" x14ac:dyDescent="0.25">
      <c r="A1430" s="65"/>
      <c r="B1430" s="61"/>
      <c r="C1430" s="61"/>
      <c r="D1430" s="12"/>
      <c r="E1430" s="13"/>
    </row>
    <row r="1431" spans="1:5" x14ac:dyDescent="0.25">
      <c r="A1431" s="65"/>
      <c r="B1431" s="61"/>
      <c r="C1431" s="61"/>
      <c r="D1431" s="12"/>
      <c r="E1431" s="13"/>
    </row>
    <row r="1432" spans="1:5" x14ac:dyDescent="0.25">
      <c r="A1432" s="65"/>
      <c r="B1432" s="61"/>
      <c r="C1432" s="61"/>
      <c r="D1432" s="12"/>
      <c r="E1432" s="13"/>
    </row>
    <row r="1433" spans="1:5" x14ac:dyDescent="0.25">
      <c r="A1433" s="65"/>
      <c r="B1433" s="61"/>
      <c r="C1433" s="61"/>
      <c r="D1433" s="12"/>
      <c r="E1433" s="13"/>
    </row>
    <row r="1434" spans="1:5" x14ac:dyDescent="0.25">
      <c r="A1434" s="65"/>
      <c r="B1434" s="61"/>
      <c r="C1434" s="61"/>
      <c r="D1434" s="12"/>
      <c r="E1434" s="13"/>
    </row>
    <row r="1435" spans="1:5" x14ac:dyDescent="0.25">
      <c r="A1435" s="65"/>
      <c r="B1435" s="61"/>
      <c r="C1435" s="61"/>
      <c r="D1435" s="12"/>
      <c r="E1435" s="13"/>
    </row>
    <row r="1436" spans="1:5" x14ac:dyDescent="0.25">
      <c r="A1436" s="65"/>
      <c r="B1436" s="61"/>
      <c r="C1436" s="61"/>
      <c r="D1436" s="12"/>
      <c r="E1436" s="13"/>
    </row>
    <row r="1437" spans="1:5" x14ac:dyDescent="0.25">
      <c r="A1437" s="65"/>
      <c r="B1437" s="61"/>
      <c r="C1437" s="61"/>
      <c r="D1437" s="12"/>
      <c r="E1437" s="13"/>
    </row>
    <row r="1438" spans="1:5" x14ac:dyDescent="0.25">
      <c r="A1438" s="65"/>
      <c r="B1438" s="61"/>
      <c r="C1438" s="61"/>
      <c r="D1438" s="12"/>
      <c r="E1438" s="13"/>
    </row>
    <row r="1439" spans="1:5" x14ac:dyDescent="0.25">
      <c r="A1439" s="65"/>
      <c r="B1439" s="61"/>
      <c r="C1439" s="61"/>
      <c r="D1439" s="12"/>
      <c r="E1439" s="13"/>
    </row>
    <row r="1440" spans="1:5" x14ac:dyDescent="0.25">
      <c r="A1440" s="65"/>
      <c r="B1440" s="61"/>
      <c r="C1440" s="61"/>
      <c r="D1440" s="12"/>
      <c r="E1440" s="13"/>
    </row>
    <row r="1441" spans="1:5" x14ac:dyDescent="0.25">
      <c r="A1441" s="65"/>
      <c r="B1441" s="61"/>
      <c r="C1441" s="61"/>
      <c r="D1441" s="13"/>
      <c r="E1441" s="13"/>
    </row>
    <row r="1442" spans="1:5" x14ac:dyDescent="0.25">
      <c r="A1442" s="65"/>
      <c r="B1442" s="61"/>
      <c r="C1442" s="61"/>
      <c r="D1442" s="12"/>
      <c r="E1442" s="13"/>
    </row>
    <row r="1443" spans="1:5" x14ac:dyDescent="0.25">
      <c r="A1443" s="65"/>
      <c r="B1443" s="61"/>
      <c r="C1443" s="61"/>
      <c r="D1443" s="12"/>
      <c r="E1443" s="13"/>
    </row>
    <row r="1444" spans="1:5" x14ac:dyDescent="0.25">
      <c r="A1444" s="65"/>
      <c r="B1444" s="61"/>
      <c r="C1444" s="61"/>
      <c r="D1444" s="12"/>
      <c r="E1444" s="13"/>
    </row>
    <row r="1445" spans="1:5" x14ac:dyDescent="0.25">
      <c r="A1445" s="65"/>
      <c r="B1445" s="61"/>
      <c r="C1445" s="61"/>
      <c r="D1445" s="12"/>
      <c r="E1445" s="13"/>
    </row>
    <row r="1446" spans="1:5" x14ac:dyDescent="0.25">
      <c r="A1446" s="65"/>
      <c r="B1446" s="61"/>
      <c r="C1446" s="61"/>
      <c r="D1446" s="12"/>
      <c r="E1446" s="13"/>
    </row>
    <row r="1447" spans="1:5" x14ac:dyDescent="0.25">
      <c r="A1447" s="65"/>
      <c r="B1447" s="61"/>
      <c r="C1447" s="61"/>
      <c r="D1447" s="12"/>
      <c r="E1447" s="13"/>
    </row>
    <row r="1448" spans="1:5" x14ac:dyDescent="0.25">
      <c r="A1448" s="65"/>
      <c r="B1448" s="61"/>
      <c r="C1448" s="61"/>
      <c r="D1448" s="12"/>
      <c r="E1448" s="13"/>
    </row>
    <row r="1449" spans="1:5" x14ac:dyDescent="0.25">
      <c r="A1449" s="65"/>
      <c r="B1449" s="61"/>
      <c r="C1449" s="61"/>
      <c r="D1449" s="12"/>
      <c r="E1449" s="13"/>
    </row>
    <row r="1450" spans="1:5" x14ac:dyDescent="0.25">
      <c r="A1450" s="65"/>
      <c r="B1450" s="61"/>
      <c r="C1450" s="61"/>
      <c r="D1450" s="12"/>
      <c r="E1450" s="13"/>
    </row>
    <row r="1451" spans="1:5" x14ac:dyDescent="0.25">
      <c r="A1451" s="65"/>
      <c r="B1451" s="61"/>
      <c r="C1451" s="61"/>
      <c r="D1451" s="12"/>
      <c r="E1451" s="13"/>
    </row>
    <row r="1452" spans="1:5" x14ac:dyDescent="0.25">
      <c r="A1452" s="65"/>
      <c r="B1452" s="61"/>
      <c r="C1452" s="61"/>
      <c r="D1452" s="12"/>
      <c r="E1452" s="13"/>
    </row>
    <row r="1453" spans="1:5" x14ac:dyDescent="0.25">
      <c r="A1453" s="65"/>
      <c r="B1453" s="61"/>
      <c r="C1453" s="61"/>
      <c r="D1453" s="12"/>
      <c r="E1453" s="13"/>
    </row>
    <row r="1454" spans="1:5" x14ac:dyDescent="0.25">
      <c r="A1454" s="65"/>
      <c r="B1454" s="61"/>
      <c r="C1454" s="61"/>
      <c r="D1454" s="12"/>
      <c r="E1454" s="13"/>
    </row>
    <row r="1455" spans="1:5" x14ac:dyDescent="0.25">
      <c r="A1455" s="65"/>
      <c r="B1455" s="61"/>
      <c r="C1455" s="61"/>
      <c r="D1455" s="12"/>
      <c r="E1455" s="13"/>
    </row>
    <row r="1456" spans="1:5" x14ac:dyDescent="0.25">
      <c r="A1456" s="65"/>
      <c r="B1456" s="61"/>
      <c r="C1456" s="61"/>
      <c r="D1456" s="12"/>
      <c r="E1456" s="13"/>
    </row>
    <row r="1457" spans="1:5" x14ac:dyDescent="0.25">
      <c r="A1457" s="65"/>
      <c r="B1457" s="61"/>
      <c r="C1457" s="61"/>
      <c r="D1457" s="12"/>
      <c r="E1457" s="13"/>
    </row>
    <row r="1458" spans="1:5" x14ac:dyDescent="0.25">
      <c r="A1458" s="65"/>
      <c r="B1458" s="61"/>
      <c r="C1458" s="61"/>
      <c r="D1458" s="12"/>
      <c r="E1458" s="13"/>
    </row>
    <row r="1459" spans="1:5" x14ac:dyDescent="0.25">
      <c r="A1459" s="65"/>
      <c r="B1459" s="61"/>
      <c r="C1459" s="61"/>
      <c r="D1459" s="12"/>
      <c r="E1459" s="13"/>
    </row>
    <row r="1460" spans="1:5" x14ac:dyDescent="0.25">
      <c r="A1460" s="65"/>
      <c r="B1460" s="61"/>
      <c r="C1460" s="61"/>
      <c r="D1460" s="13"/>
      <c r="E1460" s="13"/>
    </row>
    <row r="1461" spans="1:5" x14ac:dyDescent="0.25">
      <c r="A1461" s="65"/>
      <c r="B1461" s="61"/>
      <c r="C1461" s="61"/>
      <c r="D1461" s="12"/>
      <c r="E1461" s="13"/>
    </row>
    <row r="1462" spans="1:5" x14ac:dyDescent="0.25">
      <c r="A1462" s="65"/>
      <c r="B1462" s="61"/>
      <c r="C1462" s="61"/>
      <c r="D1462" s="12"/>
      <c r="E1462" s="13"/>
    </row>
    <row r="1463" spans="1:5" x14ac:dyDescent="0.25">
      <c r="A1463" s="65"/>
      <c r="B1463" s="61"/>
      <c r="C1463" s="61"/>
      <c r="D1463" s="12"/>
      <c r="E1463" s="13"/>
    </row>
    <row r="1464" spans="1:5" x14ac:dyDescent="0.25">
      <c r="A1464" s="65"/>
      <c r="B1464" s="61"/>
      <c r="C1464" s="61"/>
      <c r="D1464" s="12"/>
      <c r="E1464" s="13"/>
    </row>
    <row r="1465" spans="1:5" x14ac:dyDescent="0.25">
      <c r="A1465" s="65"/>
      <c r="B1465" s="61"/>
      <c r="C1465" s="61"/>
      <c r="D1465" s="12"/>
      <c r="E1465" s="13"/>
    </row>
    <row r="1466" spans="1:5" x14ac:dyDescent="0.25">
      <c r="A1466" s="65"/>
      <c r="B1466" s="61"/>
      <c r="C1466" s="61"/>
      <c r="D1466" s="12"/>
      <c r="E1466" s="13"/>
    </row>
    <row r="1467" spans="1:5" x14ac:dyDescent="0.25">
      <c r="A1467" s="65"/>
      <c r="B1467" s="61"/>
      <c r="C1467" s="61"/>
      <c r="D1467" s="12"/>
      <c r="E1467" s="13"/>
    </row>
    <row r="1468" spans="1:5" x14ac:dyDescent="0.25">
      <c r="A1468" s="65"/>
      <c r="B1468" s="61"/>
      <c r="C1468" s="61"/>
      <c r="D1468" s="12"/>
      <c r="E1468" s="13"/>
    </row>
    <row r="1469" spans="1:5" x14ac:dyDescent="0.25">
      <c r="A1469" s="65"/>
      <c r="B1469" s="61"/>
      <c r="C1469" s="61"/>
      <c r="D1469" s="12"/>
      <c r="E1469" s="13"/>
    </row>
    <row r="1470" spans="1:5" x14ac:dyDescent="0.25">
      <c r="A1470" s="65"/>
      <c r="B1470" s="61"/>
      <c r="C1470" s="61"/>
      <c r="D1470" s="12"/>
      <c r="E1470" s="13"/>
    </row>
    <row r="1471" spans="1:5" x14ac:dyDescent="0.25">
      <c r="A1471" s="65"/>
      <c r="B1471" s="61"/>
      <c r="C1471" s="61"/>
      <c r="D1471" s="12"/>
      <c r="E1471" s="13"/>
    </row>
    <row r="1472" spans="1:5" x14ac:dyDescent="0.25">
      <c r="A1472" s="65"/>
      <c r="B1472" s="61"/>
      <c r="C1472" s="61"/>
      <c r="D1472" s="12"/>
      <c r="E1472" s="13"/>
    </row>
    <row r="1473" spans="1:5" x14ac:dyDescent="0.25">
      <c r="A1473" s="65"/>
      <c r="B1473" s="61"/>
      <c r="C1473" s="61"/>
      <c r="D1473" s="12"/>
      <c r="E1473" s="13"/>
    </row>
    <row r="1474" spans="1:5" x14ac:dyDescent="0.25">
      <c r="A1474" s="65"/>
      <c r="B1474" s="61"/>
      <c r="C1474" s="61"/>
      <c r="D1474" s="12"/>
      <c r="E1474" s="13"/>
    </row>
    <row r="1475" spans="1:5" x14ac:dyDescent="0.25">
      <c r="A1475" s="65"/>
      <c r="B1475" s="61"/>
      <c r="C1475" s="61"/>
      <c r="D1475" s="12"/>
      <c r="E1475" s="13"/>
    </row>
    <row r="1476" spans="1:5" x14ac:dyDescent="0.25">
      <c r="A1476" s="65"/>
      <c r="B1476" s="61"/>
      <c r="C1476" s="61"/>
      <c r="D1476" s="12"/>
      <c r="E1476" s="13"/>
    </row>
    <row r="1477" spans="1:5" x14ac:dyDescent="0.25">
      <c r="A1477" s="65"/>
      <c r="B1477" s="61"/>
      <c r="C1477" s="61"/>
      <c r="D1477" s="12"/>
      <c r="E1477" s="13"/>
    </row>
    <row r="1478" spans="1:5" x14ac:dyDescent="0.25">
      <c r="A1478" s="65"/>
      <c r="B1478" s="61"/>
      <c r="C1478" s="61"/>
      <c r="D1478" s="12"/>
      <c r="E1478" s="13"/>
    </row>
    <row r="1479" spans="1:5" x14ac:dyDescent="0.25">
      <c r="A1479" s="65"/>
      <c r="B1479" s="61"/>
      <c r="C1479" s="61"/>
      <c r="D1479" s="13"/>
      <c r="E1479" s="13"/>
    </row>
    <row r="1480" spans="1:5" x14ac:dyDescent="0.25">
      <c r="A1480" s="65"/>
      <c r="B1480" s="61"/>
      <c r="C1480" s="61"/>
      <c r="D1480" s="12"/>
      <c r="E1480" s="13"/>
    </row>
    <row r="1481" spans="1:5" x14ac:dyDescent="0.25">
      <c r="A1481" s="65"/>
      <c r="B1481" s="61"/>
      <c r="C1481" s="61"/>
      <c r="D1481" s="12"/>
      <c r="E1481" s="13"/>
    </row>
    <row r="1482" spans="1:5" x14ac:dyDescent="0.25">
      <c r="A1482" s="65"/>
      <c r="B1482" s="61"/>
      <c r="C1482" s="61"/>
      <c r="D1482" s="12"/>
      <c r="E1482" s="13"/>
    </row>
    <row r="1483" spans="1:5" x14ac:dyDescent="0.25">
      <c r="A1483" s="65"/>
      <c r="B1483" s="61"/>
      <c r="C1483" s="61"/>
      <c r="D1483" s="12"/>
      <c r="E1483" s="13"/>
    </row>
    <row r="1484" spans="1:5" x14ac:dyDescent="0.25">
      <c r="A1484" s="65"/>
      <c r="B1484" s="61"/>
      <c r="C1484" s="61"/>
      <c r="D1484" s="12"/>
      <c r="E1484" s="13"/>
    </row>
    <row r="1485" spans="1:5" x14ac:dyDescent="0.25">
      <c r="A1485" s="65"/>
      <c r="B1485" s="61"/>
      <c r="C1485" s="61"/>
      <c r="D1485" s="12"/>
      <c r="E1485" s="13"/>
    </row>
    <row r="1486" spans="1:5" x14ac:dyDescent="0.25">
      <c r="A1486" s="65"/>
      <c r="B1486" s="61"/>
      <c r="C1486" s="61"/>
      <c r="D1486" s="12"/>
      <c r="E1486" s="13"/>
    </row>
    <row r="1487" spans="1:5" x14ac:dyDescent="0.25">
      <c r="A1487" s="65"/>
      <c r="B1487" s="61"/>
      <c r="C1487" s="61"/>
      <c r="D1487" s="12"/>
      <c r="E1487" s="13"/>
    </row>
    <row r="1488" spans="1:5" x14ac:dyDescent="0.25">
      <c r="A1488" s="65"/>
      <c r="B1488" s="61"/>
      <c r="C1488" s="61"/>
      <c r="D1488" s="12"/>
      <c r="E1488" s="13"/>
    </row>
    <row r="1489" spans="1:5" x14ac:dyDescent="0.25">
      <c r="A1489" s="65"/>
      <c r="B1489" s="61"/>
      <c r="C1489" s="61"/>
      <c r="D1489" s="12"/>
      <c r="E1489" s="13"/>
    </row>
    <row r="1490" spans="1:5" x14ac:dyDescent="0.25">
      <c r="A1490" s="65"/>
      <c r="B1490" s="61"/>
      <c r="C1490" s="61"/>
      <c r="D1490" s="12"/>
      <c r="E1490" s="13"/>
    </row>
    <row r="1491" spans="1:5" x14ac:dyDescent="0.25">
      <c r="A1491" s="65"/>
      <c r="B1491" s="61"/>
      <c r="C1491" s="61"/>
      <c r="D1491" s="12"/>
      <c r="E1491" s="13"/>
    </row>
    <row r="1492" spans="1:5" x14ac:dyDescent="0.25">
      <c r="A1492" s="65"/>
      <c r="B1492" s="61"/>
      <c r="C1492" s="61"/>
      <c r="D1492" s="12"/>
      <c r="E1492" s="13"/>
    </row>
    <row r="1493" spans="1:5" x14ac:dyDescent="0.25">
      <c r="A1493" s="65"/>
      <c r="B1493" s="61"/>
      <c r="C1493" s="61"/>
      <c r="D1493" s="12"/>
      <c r="E1493" s="13"/>
    </row>
    <row r="1494" spans="1:5" x14ac:dyDescent="0.25">
      <c r="A1494" s="65"/>
      <c r="B1494" s="61"/>
      <c r="C1494" s="61"/>
      <c r="D1494" s="12"/>
      <c r="E1494" s="13"/>
    </row>
    <row r="1495" spans="1:5" x14ac:dyDescent="0.25">
      <c r="A1495" s="65"/>
      <c r="B1495" s="61"/>
      <c r="C1495" s="61"/>
      <c r="D1495" s="12"/>
      <c r="E1495" s="13"/>
    </row>
    <row r="1496" spans="1:5" x14ac:dyDescent="0.25">
      <c r="A1496" s="65"/>
      <c r="B1496" s="61"/>
      <c r="C1496" s="61"/>
      <c r="D1496" s="12"/>
      <c r="E1496" s="13"/>
    </row>
    <row r="1497" spans="1:5" x14ac:dyDescent="0.25">
      <c r="A1497" s="65"/>
      <c r="B1497" s="61"/>
      <c r="C1497" s="61"/>
      <c r="D1497" s="12"/>
      <c r="E1497" s="13"/>
    </row>
    <row r="1498" spans="1:5" x14ac:dyDescent="0.25">
      <c r="A1498" s="65"/>
      <c r="B1498" s="61"/>
      <c r="C1498" s="61"/>
      <c r="D1498" s="13"/>
      <c r="E1498" s="13"/>
    </row>
    <row r="1499" spans="1:5" x14ac:dyDescent="0.25">
      <c r="A1499" s="65"/>
      <c r="B1499" s="61"/>
      <c r="C1499" s="61"/>
      <c r="D1499" s="12"/>
      <c r="E1499" s="13"/>
    </row>
    <row r="1500" spans="1:5" x14ac:dyDescent="0.25">
      <c r="A1500" s="65"/>
      <c r="B1500" s="61"/>
      <c r="C1500" s="61"/>
      <c r="D1500" s="12"/>
      <c r="E1500" s="13"/>
    </row>
    <row r="1501" spans="1:5" x14ac:dyDescent="0.25">
      <c r="A1501" s="65"/>
      <c r="B1501" s="61"/>
      <c r="C1501" s="61"/>
      <c r="D1501" s="12"/>
      <c r="E1501" s="13"/>
    </row>
    <row r="1502" spans="1:5" x14ac:dyDescent="0.25">
      <c r="A1502" s="65"/>
      <c r="B1502" s="61"/>
      <c r="C1502" s="61"/>
      <c r="D1502" s="12"/>
      <c r="E1502" s="13"/>
    </row>
    <row r="1503" spans="1:5" x14ac:dyDescent="0.25">
      <c r="A1503" s="65"/>
      <c r="B1503" s="61"/>
      <c r="C1503" s="61"/>
      <c r="D1503" s="12"/>
      <c r="E1503" s="13"/>
    </row>
    <row r="1504" spans="1:5" x14ac:dyDescent="0.25">
      <c r="A1504" s="65"/>
      <c r="B1504" s="61"/>
      <c r="C1504" s="61"/>
      <c r="D1504" s="12"/>
      <c r="E1504" s="13"/>
    </row>
    <row r="1505" spans="1:5" x14ac:dyDescent="0.25">
      <c r="A1505" s="65"/>
      <c r="B1505" s="61"/>
      <c r="C1505" s="61"/>
      <c r="D1505" s="12"/>
      <c r="E1505" s="13"/>
    </row>
    <row r="1506" spans="1:5" x14ac:dyDescent="0.25">
      <c r="A1506" s="65"/>
      <c r="B1506" s="61"/>
      <c r="C1506" s="61"/>
      <c r="D1506" s="12"/>
      <c r="E1506" s="13"/>
    </row>
    <row r="1507" spans="1:5" x14ac:dyDescent="0.25">
      <c r="A1507" s="65"/>
      <c r="B1507" s="61"/>
      <c r="C1507" s="61"/>
      <c r="D1507" s="12"/>
      <c r="E1507" s="13"/>
    </row>
    <row r="1508" spans="1:5" x14ac:dyDescent="0.25">
      <c r="A1508" s="65"/>
      <c r="B1508" s="61"/>
      <c r="C1508" s="61"/>
      <c r="D1508" s="12"/>
      <c r="E1508" s="13"/>
    </row>
    <row r="1509" spans="1:5" x14ac:dyDescent="0.25">
      <c r="A1509" s="65"/>
      <c r="B1509" s="61"/>
      <c r="C1509" s="61"/>
      <c r="D1509" s="12"/>
      <c r="E1509" s="13"/>
    </row>
    <row r="1510" spans="1:5" x14ac:dyDescent="0.25">
      <c r="A1510" s="65"/>
      <c r="B1510" s="61"/>
      <c r="C1510" s="61"/>
      <c r="D1510" s="12"/>
      <c r="E1510" s="13"/>
    </row>
    <row r="1511" spans="1:5" x14ac:dyDescent="0.25">
      <c r="A1511" s="65"/>
      <c r="B1511" s="61"/>
      <c r="C1511" s="61"/>
      <c r="D1511" s="12"/>
      <c r="E1511" s="13"/>
    </row>
    <row r="1512" spans="1:5" x14ac:dyDescent="0.25">
      <c r="A1512" s="65"/>
      <c r="B1512" s="61"/>
      <c r="C1512" s="61"/>
      <c r="D1512" s="12"/>
      <c r="E1512" s="13"/>
    </row>
    <row r="1513" spans="1:5" x14ac:dyDescent="0.25">
      <c r="A1513" s="65"/>
      <c r="B1513" s="61"/>
      <c r="C1513" s="61"/>
      <c r="D1513" s="12"/>
      <c r="E1513" s="13"/>
    </row>
    <row r="1514" spans="1:5" x14ac:dyDescent="0.25">
      <c r="A1514" s="65"/>
      <c r="B1514" s="61"/>
      <c r="C1514" s="61"/>
      <c r="D1514" s="12"/>
      <c r="E1514" s="13"/>
    </row>
    <row r="1515" spans="1:5" x14ac:dyDescent="0.25">
      <c r="A1515" s="65"/>
      <c r="B1515" s="61"/>
      <c r="C1515" s="61"/>
      <c r="D1515" s="12"/>
      <c r="E1515" s="13"/>
    </row>
    <row r="1516" spans="1:5" x14ac:dyDescent="0.25">
      <c r="A1516" s="65"/>
      <c r="B1516" s="61"/>
      <c r="C1516" s="61"/>
      <c r="D1516" s="12"/>
      <c r="E1516" s="13"/>
    </row>
    <row r="1517" spans="1:5" x14ac:dyDescent="0.25">
      <c r="A1517" s="65"/>
      <c r="B1517" s="61"/>
      <c r="C1517" s="61"/>
      <c r="D1517" s="13"/>
      <c r="E1517" s="13"/>
    </row>
    <row r="1518" spans="1:5" x14ac:dyDescent="0.25">
      <c r="A1518" s="65"/>
      <c r="B1518" s="61"/>
      <c r="C1518" s="61"/>
      <c r="D1518" s="12"/>
      <c r="E1518" s="13"/>
    </row>
    <row r="1519" spans="1:5" x14ac:dyDescent="0.25">
      <c r="A1519" s="65"/>
      <c r="B1519" s="61"/>
      <c r="C1519" s="61"/>
      <c r="D1519" s="12"/>
      <c r="E1519" s="13"/>
    </row>
    <row r="1520" spans="1:5" x14ac:dyDescent="0.25">
      <c r="A1520" s="65"/>
      <c r="B1520" s="61"/>
      <c r="C1520" s="61"/>
      <c r="D1520" s="12"/>
      <c r="E1520" s="13"/>
    </row>
    <row r="1521" spans="1:5" x14ac:dyDescent="0.25">
      <c r="A1521" s="65"/>
      <c r="B1521" s="61"/>
      <c r="C1521" s="61"/>
      <c r="D1521" s="12"/>
      <c r="E1521" s="13"/>
    </row>
    <row r="1522" spans="1:5" x14ac:dyDescent="0.25">
      <c r="A1522" s="65"/>
      <c r="B1522" s="61"/>
      <c r="C1522" s="61"/>
      <c r="D1522" s="12"/>
      <c r="E1522" s="13"/>
    </row>
    <row r="1523" spans="1:5" x14ac:dyDescent="0.25">
      <c r="A1523" s="65"/>
      <c r="B1523" s="61"/>
      <c r="C1523" s="61"/>
      <c r="D1523" s="12"/>
      <c r="E1523" s="13"/>
    </row>
    <row r="1524" spans="1:5" x14ac:dyDescent="0.25">
      <c r="A1524" s="65"/>
      <c r="B1524" s="61"/>
      <c r="C1524" s="61"/>
      <c r="D1524" s="12"/>
      <c r="E1524" s="13"/>
    </row>
    <row r="1525" spans="1:5" x14ac:dyDescent="0.25">
      <c r="A1525" s="65"/>
      <c r="B1525" s="61"/>
      <c r="C1525" s="61"/>
      <c r="D1525" s="12"/>
      <c r="E1525" s="13"/>
    </row>
    <row r="1526" spans="1:5" x14ac:dyDescent="0.25">
      <c r="A1526" s="65"/>
      <c r="B1526" s="61"/>
      <c r="C1526" s="61"/>
      <c r="D1526" s="12"/>
      <c r="E1526" s="13"/>
    </row>
    <row r="1527" spans="1:5" x14ac:dyDescent="0.25">
      <c r="A1527" s="65"/>
      <c r="B1527" s="61"/>
      <c r="C1527" s="61"/>
      <c r="D1527" s="12"/>
      <c r="E1527" s="13"/>
    </row>
    <row r="1528" spans="1:5" x14ac:dyDescent="0.25">
      <c r="A1528" s="65"/>
      <c r="B1528" s="61"/>
      <c r="C1528" s="61"/>
      <c r="D1528" s="12"/>
      <c r="E1528" s="13"/>
    </row>
    <row r="1529" spans="1:5" x14ac:dyDescent="0.25">
      <c r="A1529" s="65"/>
      <c r="B1529" s="61"/>
      <c r="C1529" s="61"/>
      <c r="D1529" s="12"/>
      <c r="E1529" s="13"/>
    </row>
    <row r="1530" spans="1:5" x14ac:dyDescent="0.25">
      <c r="A1530" s="65"/>
      <c r="B1530" s="61"/>
      <c r="C1530" s="61"/>
      <c r="D1530" s="12"/>
      <c r="E1530" s="13"/>
    </row>
    <row r="1531" spans="1:5" x14ac:dyDescent="0.25">
      <c r="A1531" s="65"/>
      <c r="B1531" s="61"/>
      <c r="C1531" s="61"/>
      <c r="D1531" s="12"/>
      <c r="E1531" s="13"/>
    </row>
    <row r="1532" spans="1:5" x14ac:dyDescent="0.25">
      <c r="A1532" s="65"/>
      <c r="B1532" s="61"/>
      <c r="C1532" s="61"/>
      <c r="D1532" s="12"/>
      <c r="E1532" s="13"/>
    </row>
    <row r="1533" spans="1:5" x14ac:dyDescent="0.25">
      <c r="A1533" s="65"/>
      <c r="B1533" s="61"/>
      <c r="C1533" s="61"/>
      <c r="D1533" s="12"/>
      <c r="E1533" s="13"/>
    </row>
    <row r="1534" spans="1:5" x14ac:dyDescent="0.25">
      <c r="A1534" s="65"/>
      <c r="B1534" s="61"/>
      <c r="C1534" s="61"/>
      <c r="D1534" s="12"/>
      <c r="E1534" s="13"/>
    </row>
    <row r="1535" spans="1:5" x14ac:dyDescent="0.25">
      <c r="A1535" s="65"/>
      <c r="B1535" s="61"/>
      <c r="C1535" s="61"/>
      <c r="D1535" s="12"/>
      <c r="E1535" s="13"/>
    </row>
    <row r="1536" spans="1:5" x14ac:dyDescent="0.25">
      <c r="A1536" s="65"/>
      <c r="B1536" s="61"/>
      <c r="C1536" s="61"/>
      <c r="D1536" s="13"/>
      <c r="E1536" s="13"/>
    </row>
    <row r="1537" spans="1:5" x14ac:dyDescent="0.25">
      <c r="A1537" s="65"/>
      <c r="B1537" s="61"/>
      <c r="C1537" s="61"/>
      <c r="D1537" s="12"/>
      <c r="E1537" s="13"/>
    </row>
    <row r="1538" spans="1:5" x14ac:dyDescent="0.25">
      <c r="A1538" s="65"/>
      <c r="B1538" s="61"/>
      <c r="C1538" s="61"/>
      <c r="D1538" s="12"/>
      <c r="E1538" s="13"/>
    </row>
    <row r="1539" spans="1:5" x14ac:dyDescent="0.25">
      <c r="A1539" s="65"/>
      <c r="B1539" s="61"/>
      <c r="C1539" s="61"/>
      <c r="D1539" s="12"/>
      <c r="E1539" s="13"/>
    </row>
    <row r="1540" spans="1:5" x14ac:dyDescent="0.25">
      <c r="A1540" s="65"/>
      <c r="B1540" s="61"/>
      <c r="C1540" s="61"/>
      <c r="D1540" s="12"/>
      <c r="E1540" s="13"/>
    </row>
    <row r="1541" spans="1:5" x14ac:dyDescent="0.25">
      <c r="A1541" s="65"/>
      <c r="B1541" s="61"/>
      <c r="C1541" s="61"/>
      <c r="D1541" s="12"/>
      <c r="E1541" s="13"/>
    </row>
    <row r="1542" spans="1:5" x14ac:dyDescent="0.25">
      <c r="A1542" s="65"/>
      <c r="B1542" s="61"/>
      <c r="C1542" s="61"/>
      <c r="D1542" s="12"/>
      <c r="E1542" s="13"/>
    </row>
    <row r="1543" spans="1:5" x14ac:dyDescent="0.25">
      <c r="A1543" s="65"/>
      <c r="B1543" s="61"/>
      <c r="C1543" s="61"/>
      <c r="D1543" s="12"/>
      <c r="E1543" s="13"/>
    </row>
    <row r="1544" spans="1:5" x14ac:dyDescent="0.25">
      <c r="A1544" s="65"/>
      <c r="B1544" s="61"/>
      <c r="C1544" s="61"/>
      <c r="D1544" s="12"/>
      <c r="E1544" s="13"/>
    </row>
    <row r="1545" spans="1:5" x14ac:dyDescent="0.25">
      <c r="A1545" s="65"/>
      <c r="B1545" s="61"/>
      <c r="C1545" s="61"/>
      <c r="D1545" s="12"/>
      <c r="E1545" s="13"/>
    </row>
    <row r="1546" spans="1:5" x14ac:dyDescent="0.25">
      <c r="A1546" s="65"/>
      <c r="B1546" s="61"/>
      <c r="C1546" s="61"/>
      <c r="D1546" s="12"/>
      <c r="E1546" s="13"/>
    </row>
    <row r="1547" spans="1:5" x14ac:dyDescent="0.25">
      <c r="A1547" s="65"/>
      <c r="B1547" s="61"/>
      <c r="C1547" s="61"/>
      <c r="D1547" s="12"/>
      <c r="E1547" s="13"/>
    </row>
    <row r="1548" spans="1:5" x14ac:dyDescent="0.25">
      <c r="A1548" s="65"/>
      <c r="B1548" s="61"/>
      <c r="C1548" s="61"/>
      <c r="D1548" s="12"/>
      <c r="E1548" s="13"/>
    </row>
    <row r="1549" spans="1:5" x14ac:dyDescent="0.25">
      <c r="A1549" s="65"/>
      <c r="B1549" s="61"/>
      <c r="C1549" s="61"/>
      <c r="D1549" s="12"/>
      <c r="E1549" s="13"/>
    </row>
    <row r="1550" spans="1:5" x14ac:dyDescent="0.25">
      <c r="A1550" s="65"/>
      <c r="B1550" s="61"/>
      <c r="C1550" s="61"/>
      <c r="D1550" s="12"/>
      <c r="E1550" s="13"/>
    </row>
    <row r="1551" spans="1:5" x14ac:dyDescent="0.25">
      <c r="A1551" s="65"/>
      <c r="B1551" s="61"/>
      <c r="C1551" s="61"/>
      <c r="D1551" s="12"/>
      <c r="E1551" s="13"/>
    </row>
    <row r="1552" spans="1:5" x14ac:dyDescent="0.25">
      <c r="A1552" s="65"/>
      <c r="B1552" s="61"/>
      <c r="C1552" s="61"/>
      <c r="D1552" s="12"/>
      <c r="E1552" s="13"/>
    </row>
    <row r="1553" spans="1:5" x14ac:dyDescent="0.25">
      <c r="A1553" s="65"/>
      <c r="B1553" s="61"/>
      <c r="C1553" s="61"/>
      <c r="D1553" s="12"/>
      <c r="E1553" s="13"/>
    </row>
    <row r="1554" spans="1:5" x14ac:dyDescent="0.25">
      <c r="A1554" s="65"/>
      <c r="B1554" s="61"/>
      <c r="C1554" s="61"/>
      <c r="D1554" s="12"/>
      <c r="E1554" s="13"/>
    </row>
    <row r="1555" spans="1:5" x14ac:dyDescent="0.25">
      <c r="A1555" s="65"/>
      <c r="B1555" s="61"/>
      <c r="C1555" s="61"/>
      <c r="D1555" s="13"/>
      <c r="E1555" s="13"/>
    </row>
    <row r="1556" spans="1:5" x14ac:dyDescent="0.25">
      <c r="A1556" s="65"/>
      <c r="B1556" s="61"/>
      <c r="C1556" s="61"/>
      <c r="D1556" s="12"/>
      <c r="E1556" s="13"/>
    </row>
    <row r="1557" spans="1:5" x14ac:dyDescent="0.25">
      <c r="A1557" s="65"/>
      <c r="B1557" s="61"/>
      <c r="C1557" s="61"/>
      <c r="D1557" s="12"/>
      <c r="E1557" s="13"/>
    </row>
    <row r="1558" spans="1:5" x14ac:dyDescent="0.25">
      <c r="A1558" s="65"/>
      <c r="B1558" s="61"/>
      <c r="C1558" s="61"/>
      <c r="D1558" s="12"/>
      <c r="E1558" s="13"/>
    </row>
    <row r="1559" spans="1:5" x14ac:dyDescent="0.25">
      <c r="A1559" s="65"/>
      <c r="B1559" s="61"/>
      <c r="C1559" s="61"/>
      <c r="D1559" s="12"/>
      <c r="E1559" s="13"/>
    </row>
    <row r="1560" spans="1:5" x14ac:dyDescent="0.25">
      <c r="A1560" s="65"/>
      <c r="B1560" s="61"/>
      <c r="C1560" s="61"/>
      <c r="D1560" s="12"/>
      <c r="E1560" s="13"/>
    </row>
    <row r="1561" spans="1:5" x14ac:dyDescent="0.25">
      <c r="A1561" s="65"/>
      <c r="B1561" s="61"/>
      <c r="C1561" s="61"/>
      <c r="D1561" s="12"/>
      <c r="E1561" s="13"/>
    </row>
    <row r="1562" spans="1:5" x14ac:dyDescent="0.25">
      <c r="A1562" s="65"/>
      <c r="B1562" s="61"/>
      <c r="C1562" s="61"/>
      <c r="D1562" s="12"/>
      <c r="E1562" s="13"/>
    </row>
    <row r="1563" spans="1:5" x14ac:dyDescent="0.25">
      <c r="A1563" s="65"/>
      <c r="B1563" s="61"/>
      <c r="C1563" s="61"/>
      <c r="D1563" s="12"/>
      <c r="E1563" s="13"/>
    </row>
    <row r="1564" spans="1:5" x14ac:dyDescent="0.25">
      <c r="A1564" s="65"/>
      <c r="B1564" s="61"/>
      <c r="C1564" s="61"/>
      <c r="D1564" s="12"/>
      <c r="E1564" s="13"/>
    </row>
    <row r="1565" spans="1:5" x14ac:dyDescent="0.25">
      <c r="A1565" s="65"/>
      <c r="B1565" s="61"/>
      <c r="C1565" s="61"/>
      <c r="D1565" s="12"/>
      <c r="E1565" s="13"/>
    </row>
    <row r="1566" spans="1:5" x14ac:dyDescent="0.25">
      <c r="A1566" s="65"/>
      <c r="B1566" s="61"/>
      <c r="C1566" s="61"/>
      <c r="D1566" s="12"/>
      <c r="E1566" s="13"/>
    </row>
    <row r="1567" spans="1:5" x14ac:dyDescent="0.25">
      <c r="A1567" s="65"/>
      <c r="B1567" s="61"/>
      <c r="C1567" s="61"/>
      <c r="D1567" s="12"/>
      <c r="E1567" s="13"/>
    </row>
    <row r="1568" spans="1:5" x14ac:dyDescent="0.25">
      <c r="A1568" s="65"/>
      <c r="B1568" s="61"/>
      <c r="C1568" s="61"/>
      <c r="D1568" s="12"/>
      <c r="E1568" s="13"/>
    </row>
    <row r="1569" spans="1:5" x14ac:dyDescent="0.25">
      <c r="A1569" s="65"/>
      <c r="B1569" s="61"/>
      <c r="C1569" s="61"/>
      <c r="D1569" s="12"/>
      <c r="E1569" s="13"/>
    </row>
    <row r="1570" spans="1:5" x14ac:dyDescent="0.25">
      <c r="A1570" s="65"/>
      <c r="B1570" s="61"/>
      <c r="C1570" s="61"/>
      <c r="D1570" s="12"/>
      <c r="E1570" s="13"/>
    </row>
    <row r="1571" spans="1:5" x14ac:dyDescent="0.25">
      <c r="A1571" s="65"/>
      <c r="B1571" s="61"/>
      <c r="C1571" s="61"/>
      <c r="D1571" s="12"/>
      <c r="E1571" s="13"/>
    </row>
    <row r="1572" spans="1:5" x14ac:dyDescent="0.25">
      <c r="A1572" s="65"/>
      <c r="B1572" s="61"/>
      <c r="C1572" s="61"/>
      <c r="D1572" s="12"/>
      <c r="E1572" s="13"/>
    </row>
    <row r="1573" spans="1:5" x14ac:dyDescent="0.25">
      <c r="A1573" s="65"/>
      <c r="B1573" s="61"/>
      <c r="C1573" s="61"/>
      <c r="D1573" s="12"/>
      <c r="E1573" s="13"/>
    </row>
    <row r="1574" spans="1:5" x14ac:dyDescent="0.25">
      <c r="A1574" s="65"/>
      <c r="B1574" s="61"/>
      <c r="C1574" s="61"/>
      <c r="D1574" s="13"/>
      <c r="E1574" s="13"/>
    </row>
    <row r="1575" spans="1:5" x14ac:dyDescent="0.25">
      <c r="A1575" s="65"/>
      <c r="B1575" s="61"/>
      <c r="C1575" s="61"/>
      <c r="D1575" s="12"/>
      <c r="E1575" s="13"/>
    </row>
    <row r="1576" spans="1:5" x14ac:dyDescent="0.25">
      <c r="A1576" s="65"/>
      <c r="B1576" s="61"/>
      <c r="C1576" s="61"/>
      <c r="D1576" s="12"/>
      <c r="E1576" s="13"/>
    </row>
    <row r="1577" spans="1:5" x14ac:dyDescent="0.25">
      <c r="A1577" s="65"/>
      <c r="B1577" s="61"/>
      <c r="C1577" s="61"/>
      <c r="D1577" s="12"/>
      <c r="E1577" s="13"/>
    </row>
    <row r="1578" spans="1:5" x14ac:dyDescent="0.25">
      <c r="A1578" s="65"/>
      <c r="B1578" s="61"/>
      <c r="C1578" s="61"/>
      <c r="D1578" s="12"/>
      <c r="E1578" s="13"/>
    </row>
    <row r="1579" spans="1:5" x14ac:dyDescent="0.25">
      <c r="A1579" s="65"/>
      <c r="B1579" s="61"/>
      <c r="C1579" s="61"/>
      <c r="D1579" s="12"/>
      <c r="E1579" s="13"/>
    </row>
    <row r="1580" spans="1:5" x14ac:dyDescent="0.25">
      <c r="A1580" s="65"/>
      <c r="B1580" s="61"/>
      <c r="C1580" s="61"/>
      <c r="D1580" s="12"/>
      <c r="E1580" s="13"/>
    </row>
    <row r="1581" spans="1:5" x14ac:dyDescent="0.25">
      <c r="A1581" s="65"/>
      <c r="B1581" s="61"/>
      <c r="C1581" s="61"/>
      <c r="D1581" s="12"/>
      <c r="E1581" s="13"/>
    </row>
    <row r="1582" spans="1:5" x14ac:dyDescent="0.25">
      <c r="A1582" s="65"/>
      <c r="B1582" s="61"/>
      <c r="C1582" s="61"/>
      <c r="D1582" s="12"/>
      <c r="E1582" s="13"/>
    </row>
    <row r="1583" spans="1:5" x14ac:dyDescent="0.25">
      <c r="A1583" s="65"/>
      <c r="B1583" s="61"/>
      <c r="C1583" s="61"/>
      <c r="D1583" s="12"/>
      <c r="E1583" s="13"/>
    </row>
    <row r="1584" spans="1:5" x14ac:dyDescent="0.25">
      <c r="A1584" s="65"/>
      <c r="B1584" s="61"/>
      <c r="C1584" s="61"/>
      <c r="D1584" s="12"/>
      <c r="E1584" s="13"/>
    </row>
    <row r="1585" spans="1:5" x14ac:dyDescent="0.25">
      <c r="A1585" s="65"/>
      <c r="B1585" s="61"/>
      <c r="C1585" s="61"/>
      <c r="D1585" s="12"/>
      <c r="E1585" s="13"/>
    </row>
    <row r="1586" spans="1:5" x14ac:dyDescent="0.25">
      <c r="A1586" s="65"/>
      <c r="B1586" s="61"/>
      <c r="C1586" s="61"/>
      <c r="D1586" s="12"/>
      <c r="E1586" s="13"/>
    </row>
    <row r="1587" spans="1:5" x14ac:dyDescent="0.25">
      <c r="A1587" s="65"/>
      <c r="B1587" s="61"/>
      <c r="C1587" s="61"/>
      <c r="D1587" s="12"/>
      <c r="E1587" s="13"/>
    </row>
    <row r="1588" spans="1:5" x14ac:dyDescent="0.25">
      <c r="A1588" s="65"/>
      <c r="B1588" s="61"/>
      <c r="C1588" s="61"/>
      <c r="D1588" s="12"/>
      <c r="E1588" s="13"/>
    </row>
    <row r="1589" spans="1:5" x14ac:dyDescent="0.25">
      <c r="A1589" s="65"/>
      <c r="B1589" s="61"/>
      <c r="C1589" s="61"/>
      <c r="D1589" s="12"/>
      <c r="E1589" s="13"/>
    </row>
    <row r="1590" spans="1:5" x14ac:dyDescent="0.25">
      <c r="A1590" s="65"/>
      <c r="B1590" s="61"/>
      <c r="C1590" s="61"/>
      <c r="D1590" s="12"/>
      <c r="E1590" s="13"/>
    </row>
    <row r="1591" spans="1:5" x14ac:dyDescent="0.25">
      <c r="A1591" s="65"/>
      <c r="B1591" s="61"/>
      <c r="C1591" s="61"/>
      <c r="D1591" s="12"/>
      <c r="E1591" s="13"/>
    </row>
    <row r="1592" spans="1:5" x14ac:dyDescent="0.25">
      <c r="A1592" s="65"/>
      <c r="B1592" s="61"/>
      <c r="C1592" s="61"/>
      <c r="D1592" s="12"/>
      <c r="E1592" s="13"/>
    </row>
    <row r="1593" spans="1:5" x14ac:dyDescent="0.25">
      <c r="A1593" s="65"/>
      <c r="B1593" s="61"/>
      <c r="C1593" s="61"/>
      <c r="D1593" s="13"/>
      <c r="E1593" s="13"/>
    </row>
    <row r="1594" spans="1:5" x14ac:dyDescent="0.25">
      <c r="A1594" s="65"/>
      <c r="B1594" s="61"/>
      <c r="C1594" s="61"/>
      <c r="D1594" s="12"/>
      <c r="E1594" s="13"/>
    </row>
    <row r="1595" spans="1:5" x14ac:dyDescent="0.25">
      <c r="A1595" s="65"/>
      <c r="B1595" s="61"/>
      <c r="C1595" s="61"/>
      <c r="D1595" s="12"/>
      <c r="E1595" s="13"/>
    </row>
    <row r="1596" spans="1:5" x14ac:dyDescent="0.25">
      <c r="A1596" s="65"/>
      <c r="B1596" s="61"/>
      <c r="C1596" s="61"/>
      <c r="D1596" s="12"/>
      <c r="E1596" s="13"/>
    </row>
    <row r="1597" spans="1:5" x14ac:dyDescent="0.25">
      <c r="A1597" s="65"/>
      <c r="B1597" s="61"/>
      <c r="C1597" s="61"/>
      <c r="D1597" s="12"/>
      <c r="E1597" s="13"/>
    </row>
    <row r="1598" spans="1:5" x14ac:dyDescent="0.25">
      <c r="A1598" s="65"/>
      <c r="B1598" s="61"/>
      <c r="C1598" s="61"/>
      <c r="D1598" s="12"/>
      <c r="E1598" s="13"/>
    </row>
    <row r="1599" spans="1:5" x14ac:dyDescent="0.25">
      <c r="A1599" s="65"/>
      <c r="B1599" s="61"/>
      <c r="C1599" s="61"/>
      <c r="D1599" s="12"/>
      <c r="E1599" s="13"/>
    </row>
    <row r="1600" spans="1:5" x14ac:dyDescent="0.25">
      <c r="A1600" s="65"/>
      <c r="B1600" s="61"/>
      <c r="C1600" s="61"/>
      <c r="D1600" s="12"/>
      <c r="E1600" s="13"/>
    </row>
    <row r="1601" spans="1:5" x14ac:dyDescent="0.25">
      <c r="A1601" s="65"/>
      <c r="B1601" s="61"/>
      <c r="C1601" s="61"/>
      <c r="D1601" s="12"/>
      <c r="E1601" s="13"/>
    </row>
    <row r="1602" spans="1:5" x14ac:dyDescent="0.25">
      <c r="A1602" s="65"/>
      <c r="B1602" s="61"/>
      <c r="C1602" s="61"/>
      <c r="D1602" s="12"/>
      <c r="E1602" s="13"/>
    </row>
    <row r="1603" spans="1:5" x14ac:dyDescent="0.25">
      <c r="A1603" s="65"/>
      <c r="B1603" s="61"/>
      <c r="C1603" s="61"/>
      <c r="D1603" s="12"/>
      <c r="E1603" s="13"/>
    </row>
    <row r="1604" spans="1:5" x14ac:dyDescent="0.25">
      <c r="A1604" s="65"/>
      <c r="B1604" s="61"/>
      <c r="C1604" s="61"/>
      <c r="D1604" s="12"/>
      <c r="E1604" s="13"/>
    </row>
    <row r="1605" spans="1:5" x14ac:dyDescent="0.25">
      <c r="A1605" s="65"/>
      <c r="B1605" s="61"/>
      <c r="C1605" s="61"/>
      <c r="D1605" s="12"/>
      <c r="E1605" s="13"/>
    </row>
    <row r="1606" spans="1:5" x14ac:dyDescent="0.25">
      <c r="A1606" s="65"/>
      <c r="B1606" s="61"/>
      <c r="C1606" s="61"/>
      <c r="D1606" s="12"/>
      <c r="E1606" s="13"/>
    </row>
    <row r="1607" spans="1:5" x14ac:dyDescent="0.25">
      <c r="A1607" s="65"/>
      <c r="B1607" s="61"/>
      <c r="C1607" s="61"/>
      <c r="D1607" s="12"/>
      <c r="E1607" s="13"/>
    </row>
    <row r="1608" spans="1:5" x14ac:dyDescent="0.25">
      <c r="A1608" s="65"/>
      <c r="B1608" s="61"/>
      <c r="C1608" s="61"/>
      <c r="D1608" s="12"/>
      <c r="E1608" s="13"/>
    </row>
    <row r="1609" spans="1:5" x14ac:dyDescent="0.25">
      <c r="A1609" s="65"/>
      <c r="B1609" s="61"/>
      <c r="C1609" s="61"/>
      <c r="D1609" s="12"/>
      <c r="E1609" s="13"/>
    </row>
    <row r="1610" spans="1:5" x14ac:dyDescent="0.25">
      <c r="A1610" s="65"/>
      <c r="B1610" s="61"/>
      <c r="C1610" s="61"/>
      <c r="D1610" s="12"/>
      <c r="E1610" s="13"/>
    </row>
    <row r="1611" spans="1:5" x14ac:dyDescent="0.25">
      <c r="A1611" s="65"/>
      <c r="B1611" s="61"/>
      <c r="C1611" s="61"/>
      <c r="D1611" s="12"/>
      <c r="E1611" s="13"/>
    </row>
    <row r="1612" spans="1:5" x14ac:dyDescent="0.25">
      <c r="A1612" s="65"/>
      <c r="B1612" s="61"/>
      <c r="C1612" s="61"/>
      <c r="D1612" s="13"/>
      <c r="E1612" s="13"/>
    </row>
    <row r="1613" spans="1:5" x14ac:dyDescent="0.25">
      <c r="A1613" s="65"/>
      <c r="B1613" s="61"/>
      <c r="C1613" s="61"/>
      <c r="D1613" s="12"/>
      <c r="E1613" s="13"/>
    </row>
    <row r="1614" spans="1:5" x14ac:dyDescent="0.25">
      <c r="A1614" s="65"/>
      <c r="B1614" s="61"/>
      <c r="C1614" s="61"/>
      <c r="D1614" s="12"/>
      <c r="E1614" s="13"/>
    </row>
    <row r="1615" spans="1:5" x14ac:dyDescent="0.25">
      <c r="A1615" s="65"/>
      <c r="B1615" s="61"/>
      <c r="C1615" s="61"/>
      <c r="D1615" s="12"/>
      <c r="E1615" s="13"/>
    </row>
    <row r="1616" spans="1:5" x14ac:dyDescent="0.25">
      <c r="A1616" s="65"/>
      <c r="B1616" s="61"/>
      <c r="C1616" s="61"/>
      <c r="D1616" s="12"/>
      <c r="E1616" s="13"/>
    </row>
    <row r="1617" spans="1:5" x14ac:dyDescent="0.25">
      <c r="A1617" s="65"/>
      <c r="B1617" s="61"/>
      <c r="C1617" s="61"/>
      <c r="D1617" s="12"/>
      <c r="E1617" s="13"/>
    </row>
    <row r="1618" spans="1:5" x14ac:dyDescent="0.25">
      <c r="A1618" s="65"/>
      <c r="B1618" s="61"/>
      <c r="C1618" s="61"/>
      <c r="D1618" s="12"/>
      <c r="E1618" s="13"/>
    </row>
    <row r="1619" spans="1:5" x14ac:dyDescent="0.25">
      <c r="A1619" s="65"/>
      <c r="B1619" s="61"/>
      <c r="C1619" s="61"/>
      <c r="D1619" s="12"/>
      <c r="E1619" s="13"/>
    </row>
    <row r="1620" spans="1:5" x14ac:dyDescent="0.25">
      <c r="A1620" s="65"/>
      <c r="B1620" s="61"/>
      <c r="C1620" s="61"/>
      <c r="D1620" s="12"/>
      <c r="E1620" s="13"/>
    </row>
    <row r="1621" spans="1:5" x14ac:dyDescent="0.25">
      <c r="A1621" s="65"/>
      <c r="B1621" s="61"/>
      <c r="C1621" s="61"/>
      <c r="D1621" s="12"/>
      <c r="E1621" s="13"/>
    </row>
    <row r="1622" spans="1:5" x14ac:dyDescent="0.25">
      <c r="A1622" s="65"/>
      <c r="B1622" s="61"/>
      <c r="C1622" s="61"/>
      <c r="D1622" s="12"/>
      <c r="E1622" s="13"/>
    </row>
    <row r="1623" spans="1:5" x14ac:dyDescent="0.25">
      <c r="A1623" s="65"/>
      <c r="B1623" s="61"/>
      <c r="C1623" s="61"/>
      <c r="D1623" s="12"/>
      <c r="E1623" s="13"/>
    </row>
    <row r="1624" spans="1:5" x14ac:dyDescent="0.25">
      <c r="A1624" s="65"/>
      <c r="B1624" s="61"/>
      <c r="C1624" s="61"/>
      <c r="D1624" s="12"/>
      <c r="E1624" s="13"/>
    </row>
    <row r="1625" spans="1:5" x14ac:dyDescent="0.25">
      <c r="A1625" s="65"/>
      <c r="B1625" s="61"/>
      <c r="C1625" s="61"/>
      <c r="D1625" s="12"/>
      <c r="E1625" s="13"/>
    </row>
    <row r="1626" spans="1:5" x14ac:dyDescent="0.25">
      <c r="A1626" s="65"/>
      <c r="B1626" s="61"/>
      <c r="C1626" s="61"/>
      <c r="D1626" s="12"/>
      <c r="E1626" s="13"/>
    </row>
    <row r="1627" spans="1:5" x14ac:dyDescent="0.25">
      <c r="A1627" s="65"/>
      <c r="B1627" s="61"/>
      <c r="C1627" s="61"/>
      <c r="D1627" s="12"/>
      <c r="E1627" s="13"/>
    </row>
    <row r="1628" spans="1:5" x14ac:dyDescent="0.25">
      <c r="A1628" s="65"/>
      <c r="B1628" s="61"/>
      <c r="C1628" s="61"/>
      <c r="D1628" s="12"/>
      <c r="E1628" s="13"/>
    </row>
    <row r="1629" spans="1:5" x14ac:dyDescent="0.25">
      <c r="A1629" s="65"/>
      <c r="B1629" s="61"/>
      <c r="C1629" s="61"/>
      <c r="D1629" s="12"/>
      <c r="E1629" s="13"/>
    </row>
    <row r="1630" spans="1:5" x14ac:dyDescent="0.25">
      <c r="A1630" s="65"/>
      <c r="B1630" s="61"/>
      <c r="C1630" s="61"/>
      <c r="D1630" s="12"/>
      <c r="E1630" s="13"/>
    </row>
    <row r="1631" spans="1:5" x14ac:dyDescent="0.25">
      <c r="A1631" s="65"/>
      <c r="B1631" s="61"/>
      <c r="C1631" s="61"/>
      <c r="D1631" s="13"/>
      <c r="E1631" s="13"/>
    </row>
    <row r="1632" spans="1:5" x14ac:dyDescent="0.25">
      <c r="A1632" s="65"/>
      <c r="B1632" s="61"/>
      <c r="C1632" s="61"/>
      <c r="D1632" s="12"/>
      <c r="E1632" s="13"/>
    </row>
    <row r="1633" spans="1:5" x14ac:dyDescent="0.25">
      <c r="A1633" s="65"/>
      <c r="B1633" s="61"/>
      <c r="C1633" s="61"/>
      <c r="D1633" s="12"/>
      <c r="E1633" s="13"/>
    </row>
    <row r="1634" spans="1:5" x14ac:dyDescent="0.25">
      <c r="A1634" s="65"/>
      <c r="B1634" s="61"/>
      <c r="C1634" s="61"/>
      <c r="D1634" s="12"/>
      <c r="E1634" s="13"/>
    </row>
    <row r="1635" spans="1:5" x14ac:dyDescent="0.25">
      <c r="A1635" s="65"/>
      <c r="B1635" s="61"/>
      <c r="C1635" s="61"/>
      <c r="D1635" s="12"/>
      <c r="E1635" s="13"/>
    </row>
    <row r="1636" spans="1:5" x14ac:dyDescent="0.25">
      <c r="A1636" s="65"/>
      <c r="B1636" s="61"/>
      <c r="C1636" s="61"/>
      <c r="D1636" s="12"/>
      <c r="E1636" s="13"/>
    </row>
    <row r="1637" spans="1:5" x14ac:dyDescent="0.25">
      <c r="A1637" s="65"/>
      <c r="B1637" s="61"/>
      <c r="C1637" s="61"/>
      <c r="D1637" s="12"/>
      <c r="E1637" s="13"/>
    </row>
    <row r="1638" spans="1:5" x14ac:dyDescent="0.25">
      <c r="A1638" s="65"/>
      <c r="B1638" s="61"/>
      <c r="C1638" s="61"/>
      <c r="D1638" s="12"/>
      <c r="E1638" s="13"/>
    </row>
    <row r="1639" spans="1:5" x14ac:dyDescent="0.25">
      <c r="A1639" s="65"/>
      <c r="B1639" s="61"/>
      <c r="C1639" s="61"/>
      <c r="D1639" s="12"/>
      <c r="E1639" s="13"/>
    </row>
    <row r="1640" spans="1:5" x14ac:dyDescent="0.25">
      <c r="A1640" s="65"/>
      <c r="B1640" s="61"/>
      <c r="C1640" s="61"/>
      <c r="D1640" s="12"/>
      <c r="E1640" s="13"/>
    </row>
    <row r="1641" spans="1:5" x14ac:dyDescent="0.25">
      <c r="A1641" s="65"/>
      <c r="B1641" s="61"/>
      <c r="C1641" s="61"/>
      <c r="D1641" s="12"/>
      <c r="E1641" s="13"/>
    </row>
    <row r="1642" spans="1:5" x14ac:dyDescent="0.25">
      <c r="A1642" s="65"/>
      <c r="B1642" s="61"/>
      <c r="C1642" s="61"/>
      <c r="D1642" s="12"/>
      <c r="E1642" s="13"/>
    </row>
    <row r="1643" spans="1:5" x14ac:dyDescent="0.25">
      <c r="A1643" s="65"/>
      <c r="B1643" s="61"/>
      <c r="C1643" s="61"/>
      <c r="D1643" s="12"/>
      <c r="E1643" s="13"/>
    </row>
    <row r="1644" spans="1:5" x14ac:dyDescent="0.25">
      <c r="A1644" s="65"/>
      <c r="B1644" s="61"/>
      <c r="C1644" s="61"/>
      <c r="D1644" s="12"/>
      <c r="E1644" s="13"/>
    </row>
    <row r="1645" spans="1:5" x14ac:dyDescent="0.25">
      <c r="A1645" s="65"/>
      <c r="B1645" s="61"/>
      <c r="C1645" s="61"/>
      <c r="D1645" s="12"/>
      <c r="E1645" s="13"/>
    </row>
    <row r="1646" spans="1:5" x14ac:dyDescent="0.25">
      <c r="A1646" s="65"/>
      <c r="B1646" s="61"/>
      <c r="C1646" s="61"/>
      <c r="D1646" s="12"/>
      <c r="E1646" s="13"/>
    </row>
    <row r="1647" spans="1:5" x14ac:dyDescent="0.25">
      <c r="A1647" s="65"/>
      <c r="B1647" s="61"/>
      <c r="C1647" s="61"/>
      <c r="D1647" s="12"/>
      <c r="E1647" s="13"/>
    </row>
    <row r="1648" spans="1:5" x14ac:dyDescent="0.25">
      <c r="A1648" s="65"/>
      <c r="B1648" s="61"/>
      <c r="C1648" s="61"/>
      <c r="D1648" s="12"/>
      <c r="E1648" s="13"/>
    </row>
    <row r="1649" spans="1:5" x14ac:dyDescent="0.25">
      <c r="A1649" s="65"/>
      <c r="B1649" s="61"/>
      <c r="C1649" s="61"/>
      <c r="D1649" s="12"/>
      <c r="E1649" s="13"/>
    </row>
    <row r="1650" spans="1:5" x14ac:dyDescent="0.25">
      <c r="A1650" s="65"/>
      <c r="B1650" s="61"/>
      <c r="C1650" s="61"/>
      <c r="D1650" s="13"/>
      <c r="E1650" s="13"/>
    </row>
    <row r="1651" spans="1:5" x14ac:dyDescent="0.25">
      <c r="A1651" s="65"/>
      <c r="B1651" s="61"/>
      <c r="C1651" s="61"/>
      <c r="D1651" s="12"/>
      <c r="E1651" s="13"/>
    </row>
    <row r="1652" spans="1:5" x14ac:dyDescent="0.25">
      <c r="A1652" s="65"/>
      <c r="B1652" s="61"/>
      <c r="C1652" s="61"/>
      <c r="D1652" s="12"/>
      <c r="E1652" s="13"/>
    </row>
    <row r="1653" spans="1:5" x14ac:dyDescent="0.25">
      <c r="A1653" s="65"/>
      <c r="B1653" s="61"/>
      <c r="C1653" s="61"/>
      <c r="D1653" s="12"/>
      <c r="E1653" s="13"/>
    </row>
    <row r="1654" spans="1:5" x14ac:dyDescent="0.25">
      <c r="A1654" s="65"/>
      <c r="B1654" s="61"/>
      <c r="C1654" s="61"/>
      <c r="D1654" s="12"/>
      <c r="E1654" s="13"/>
    </row>
    <row r="1655" spans="1:5" x14ac:dyDescent="0.25">
      <c r="A1655" s="65"/>
      <c r="B1655" s="61"/>
      <c r="C1655" s="61"/>
      <c r="D1655" s="12"/>
      <c r="E1655" s="13"/>
    </row>
    <row r="1656" spans="1:5" x14ac:dyDescent="0.25">
      <c r="A1656" s="65"/>
      <c r="B1656" s="61"/>
      <c r="C1656" s="61"/>
      <c r="D1656" s="12"/>
      <c r="E1656" s="13"/>
    </row>
    <row r="1657" spans="1:5" x14ac:dyDescent="0.25">
      <c r="A1657" s="65"/>
      <c r="B1657" s="61"/>
      <c r="C1657" s="61"/>
      <c r="D1657" s="12"/>
      <c r="E1657" s="13"/>
    </row>
    <row r="1658" spans="1:5" x14ac:dyDescent="0.25">
      <c r="A1658" s="65"/>
      <c r="B1658" s="61"/>
      <c r="C1658" s="61"/>
      <c r="D1658" s="12"/>
      <c r="E1658" s="13"/>
    </row>
    <row r="1659" spans="1:5" x14ac:dyDescent="0.25">
      <c r="A1659" s="65"/>
      <c r="B1659" s="61"/>
      <c r="C1659" s="61"/>
      <c r="D1659" s="12"/>
      <c r="E1659" s="13"/>
    </row>
    <row r="1660" spans="1:5" x14ac:dyDescent="0.25">
      <c r="A1660" s="65"/>
      <c r="B1660" s="61"/>
      <c r="C1660" s="61"/>
      <c r="D1660" s="12"/>
      <c r="E1660" s="13"/>
    </row>
    <row r="1661" spans="1:5" x14ac:dyDescent="0.25">
      <c r="A1661" s="65"/>
      <c r="B1661" s="61"/>
      <c r="C1661" s="61"/>
      <c r="D1661" s="12"/>
      <c r="E1661" s="13"/>
    </row>
    <row r="1662" spans="1:5" x14ac:dyDescent="0.25">
      <c r="A1662" s="65"/>
      <c r="B1662" s="61"/>
      <c r="C1662" s="61"/>
      <c r="D1662" s="12"/>
      <c r="E1662" s="13"/>
    </row>
    <row r="1663" spans="1:5" x14ac:dyDescent="0.25">
      <c r="A1663" s="65"/>
      <c r="B1663" s="61"/>
      <c r="C1663" s="61"/>
      <c r="D1663" s="12"/>
      <c r="E1663" s="13"/>
    </row>
    <row r="1664" spans="1:5" x14ac:dyDescent="0.25">
      <c r="A1664" s="65"/>
      <c r="B1664" s="61"/>
      <c r="C1664" s="61"/>
      <c r="D1664" s="12"/>
      <c r="E1664" s="13"/>
    </row>
    <row r="1665" spans="1:5" x14ac:dyDescent="0.25">
      <c r="A1665" s="65"/>
      <c r="B1665" s="61"/>
      <c r="C1665" s="61"/>
      <c r="D1665" s="12"/>
      <c r="E1665" s="13"/>
    </row>
    <row r="1666" spans="1:5" x14ac:dyDescent="0.25">
      <c r="A1666" s="65"/>
      <c r="B1666" s="61"/>
      <c r="C1666" s="61"/>
      <c r="D1666" s="12"/>
      <c r="E1666" s="13"/>
    </row>
    <row r="1667" spans="1:5" x14ac:dyDescent="0.25">
      <c r="A1667" s="65"/>
      <c r="B1667" s="61"/>
      <c r="C1667" s="61"/>
      <c r="D1667" s="12"/>
      <c r="E1667" s="13"/>
    </row>
    <row r="1668" spans="1:5" x14ac:dyDescent="0.25">
      <c r="A1668" s="65"/>
      <c r="B1668" s="61"/>
      <c r="C1668" s="61"/>
      <c r="D1668" s="12"/>
      <c r="E1668" s="13"/>
    </row>
    <row r="1669" spans="1:5" x14ac:dyDescent="0.25">
      <c r="A1669" s="65"/>
      <c r="B1669" s="61"/>
      <c r="C1669" s="61"/>
      <c r="D1669" s="13"/>
      <c r="E1669" s="13"/>
    </row>
    <row r="1670" spans="1:5" x14ac:dyDescent="0.25">
      <c r="A1670" s="65"/>
      <c r="B1670" s="61"/>
      <c r="C1670" s="61"/>
      <c r="D1670" s="12"/>
      <c r="E1670" s="13"/>
    </row>
    <row r="1671" spans="1:5" x14ac:dyDescent="0.25">
      <c r="A1671" s="65"/>
      <c r="B1671" s="61"/>
      <c r="C1671" s="61"/>
      <c r="D1671" s="12"/>
      <c r="E1671" s="13"/>
    </row>
    <row r="1672" spans="1:5" x14ac:dyDescent="0.25">
      <c r="A1672" s="65"/>
      <c r="B1672" s="61"/>
      <c r="C1672" s="61"/>
      <c r="D1672" s="12"/>
      <c r="E1672" s="13"/>
    </row>
    <row r="1673" spans="1:5" x14ac:dyDescent="0.25">
      <c r="A1673" s="65"/>
      <c r="B1673" s="61"/>
      <c r="C1673" s="61"/>
      <c r="D1673" s="12"/>
      <c r="E1673" s="13"/>
    </row>
    <row r="1674" spans="1:5" x14ac:dyDescent="0.25">
      <c r="A1674" s="65"/>
      <c r="B1674" s="61"/>
      <c r="C1674" s="61"/>
      <c r="D1674" s="12"/>
      <c r="E1674" s="13"/>
    </row>
    <row r="1675" spans="1:5" x14ac:dyDescent="0.25">
      <c r="A1675" s="65"/>
      <c r="B1675" s="61"/>
      <c r="C1675" s="61"/>
      <c r="D1675" s="12"/>
      <c r="E1675" s="13"/>
    </row>
    <row r="1676" spans="1:5" x14ac:dyDescent="0.25">
      <c r="A1676" s="65"/>
      <c r="B1676" s="61"/>
      <c r="C1676" s="61"/>
      <c r="D1676" s="12"/>
      <c r="E1676" s="13"/>
    </row>
    <row r="1677" spans="1:5" x14ac:dyDescent="0.25">
      <c r="A1677" s="65"/>
      <c r="B1677" s="61"/>
      <c r="C1677" s="61"/>
      <c r="D1677" s="12"/>
      <c r="E1677" s="13"/>
    </row>
    <row r="1678" spans="1:5" x14ac:dyDescent="0.25">
      <c r="A1678" s="65"/>
      <c r="B1678" s="61"/>
      <c r="C1678" s="61"/>
      <c r="D1678" s="12"/>
      <c r="E1678" s="13"/>
    </row>
    <row r="1679" spans="1:5" x14ac:dyDescent="0.25">
      <c r="A1679" s="65"/>
      <c r="B1679" s="61"/>
      <c r="C1679" s="61"/>
      <c r="D1679" s="12"/>
      <c r="E1679" s="13"/>
    </row>
    <row r="1680" spans="1:5" x14ac:dyDescent="0.25">
      <c r="A1680" s="65"/>
      <c r="B1680" s="61"/>
      <c r="C1680" s="61"/>
      <c r="D1680" s="12"/>
      <c r="E1680" s="13"/>
    </row>
    <row r="1681" spans="1:5" x14ac:dyDescent="0.25">
      <c r="A1681" s="65"/>
      <c r="B1681" s="61"/>
      <c r="C1681" s="61"/>
      <c r="D1681" s="12"/>
      <c r="E1681" s="13"/>
    </row>
    <row r="1682" spans="1:5" x14ac:dyDescent="0.25">
      <c r="A1682" s="65"/>
      <c r="B1682" s="61"/>
      <c r="C1682" s="61"/>
      <c r="D1682" s="12"/>
      <c r="E1682" s="13"/>
    </row>
    <row r="1683" spans="1:5" x14ac:dyDescent="0.25">
      <c r="A1683" s="65"/>
      <c r="B1683" s="61"/>
      <c r="C1683" s="61"/>
      <c r="D1683" s="12"/>
      <c r="E1683" s="13"/>
    </row>
    <row r="1684" spans="1:5" x14ac:dyDescent="0.25">
      <c r="A1684" s="65"/>
      <c r="B1684" s="61"/>
      <c r="C1684" s="61"/>
      <c r="D1684" s="12"/>
      <c r="E1684" s="13"/>
    </row>
    <row r="1685" spans="1:5" x14ac:dyDescent="0.25">
      <c r="A1685" s="65"/>
      <c r="B1685" s="61"/>
      <c r="C1685" s="61"/>
      <c r="D1685" s="12"/>
      <c r="E1685" s="13"/>
    </row>
    <row r="1686" spans="1:5" x14ac:dyDescent="0.25">
      <c r="A1686" s="65"/>
      <c r="B1686" s="61"/>
      <c r="C1686" s="61"/>
      <c r="D1686" s="12"/>
      <c r="E1686" s="13"/>
    </row>
    <row r="1687" spans="1:5" x14ac:dyDescent="0.25">
      <c r="A1687" s="65"/>
      <c r="B1687" s="61"/>
      <c r="C1687" s="61"/>
      <c r="D1687" s="12"/>
      <c r="E1687" s="13"/>
    </row>
    <row r="1688" spans="1:5" x14ac:dyDescent="0.25">
      <c r="A1688" s="65"/>
      <c r="B1688" s="61"/>
      <c r="C1688" s="61"/>
      <c r="D1688" s="13"/>
      <c r="E1688" s="13"/>
    </row>
    <row r="1689" spans="1:5" x14ac:dyDescent="0.25">
      <c r="A1689" s="65"/>
      <c r="B1689" s="61"/>
      <c r="C1689" s="61"/>
      <c r="D1689" s="12"/>
      <c r="E1689" s="13"/>
    </row>
    <row r="1690" spans="1:5" x14ac:dyDescent="0.25">
      <c r="A1690" s="65"/>
      <c r="B1690" s="61"/>
      <c r="C1690" s="61"/>
      <c r="D1690" s="12"/>
      <c r="E1690" s="13"/>
    </row>
    <row r="1691" spans="1:5" x14ac:dyDescent="0.25">
      <c r="A1691" s="65"/>
      <c r="B1691" s="61"/>
      <c r="C1691" s="61"/>
      <c r="D1691" s="12"/>
      <c r="E1691" s="13"/>
    </row>
    <row r="1692" spans="1:5" x14ac:dyDescent="0.25">
      <c r="A1692" s="65"/>
      <c r="B1692" s="61"/>
      <c r="C1692" s="61"/>
      <c r="D1692" s="12"/>
      <c r="E1692" s="13"/>
    </row>
    <row r="1693" spans="1:5" x14ac:dyDescent="0.25">
      <c r="A1693" s="65"/>
      <c r="B1693" s="61"/>
      <c r="C1693" s="61"/>
      <c r="D1693" s="12"/>
      <c r="E1693" s="13"/>
    </row>
    <row r="1694" spans="1:5" x14ac:dyDescent="0.25">
      <c r="A1694" s="65"/>
      <c r="B1694" s="61"/>
      <c r="C1694" s="61"/>
      <c r="D1694" s="12"/>
      <c r="E1694" s="13"/>
    </row>
    <row r="1695" spans="1:5" x14ac:dyDescent="0.25">
      <c r="A1695" s="65"/>
      <c r="B1695" s="61"/>
      <c r="C1695" s="61"/>
      <c r="D1695" s="12"/>
      <c r="E1695" s="13"/>
    </row>
    <row r="1696" spans="1:5" x14ac:dyDescent="0.25">
      <c r="A1696" s="65"/>
      <c r="B1696" s="61"/>
      <c r="C1696" s="61"/>
      <c r="D1696" s="12"/>
      <c r="E1696" s="13"/>
    </row>
    <row r="1697" spans="1:5" x14ac:dyDescent="0.25">
      <c r="A1697" s="65"/>
      <c r="B1697" s="61"/>
      <c r="C1697" s="61"/>
      <c r="D1697" s="12"/>
      <c r="E1697" s="13"/>
    </row>
    <row r="1698" spans="1:5" x14ac:dyDescent="0.25">
      <c r="A1698" s="65"/>
      <c r="B1698" s="61"/>
      <c r="C1698" s="61"/>
      <c r="D1698" s="12"/>
      <c r="E1698" s="13"/>
    </row>
    <row r="1699" spans="1:5" x14ac:dyDescent="0.25">
      <c r="A1699" s="65"/>
      <c r="B1699" s="61"/>
      <c r="C1699" s="61"/>
      <c r="D1699" s="12"/>
      <c r="E1699" s="13"/>
    </row>
    <row r="1700" spans="1:5" x14ac:dyDescent="0.25">
      <c r="A1700" s="65"/>
      <c r="B1700" s="61"/>
      <c r="C1700" s="61"/>
      <c r="D1700" s="12"/>
      <c r="E1700" s="13"/>
    </row>
    <row r="1701" spans="1:5" x14ac:dyDescent="0.25">
      <c r="A1701" s="65"/>
      <c r="B1701" s="61"/>
      <c r="C1701" s="61"/>
      <c r="D1701" s="12"/>
      <c r="E1701" s="13"/>
    </row>
    <row r="1702" spans="1:5" x14ac:dyDescent="0.25">
      <c r="A1702" s="65"/>
      <c r="B1702" s="61"/>
      <c r="C1702" s="61"/>
      <c r="D1702" s="12"/>
      <c r="E1702" s="13"/>
    </row>
    <row r="1703" spans="1:5" x14ac:dyDescent="0.25">
      <c r="A1703" s="65"/>
      <c r="B1703" s="61"/>
      <c r="C1703" s="61"/>
      <c r="D1703" s="12"/>
      <c r="E1703" s="13"/>
    </row>
    <row r="1704" spans="1:5" x14ac:dyDescent="0.25">
      <c r="A1704" s="65"/>
      <c r="B1704" s="61"/>
      <c r="C1704" s="61"/>
      <c r="D1704" s="12"/>
      <c r="E1704" s="13"/>
    </row>
    <row r="1705" spans="1:5" x14ac:dyDescent="0.25">
      <c r="A1705" s="65"/>
      <c r="B1705" s="61"/>
      <c r="C1705" s="61"/>
      <c r="D1705" s="12"/>
      <c r="E1705" s="13"/>
    </row>
    <row r="1706" spans="1:5" x14ac:dyDescent="0.25">
      <c r="A1706" s="65"/>
      <c r="B1706" s="61"/>
      <c r="C1706" s="61"/>
      <c r="D1706" s="12"/>
      <c r="E1706" s="13"/>
    </row>
    <row r="1707" spans="1:5" x14ac:dyDescent="0.25">
      <c r="A1707" s="65"/>
      <c r="B1707" s="61"/>
      <c r="C1707" s="61"/>
      <c r="D1707" s="13"/>
      <c r="E1707" s="13"/>
    </row>
    <row r="1708" spans="1:5" x14ac:dyDescent="0.25">
      <c r="A1708" s="65"/>
      <c r="B1708" s="61"/>
      <c r="C1708" s="61"/>
      <c r="D1708" s="12"/>
      <c r="E1708" s="13"/>
    </row>
    <row r="1709" spans="1:5" x14ac:dyDescent="0.25">
      <c r="A1709" s="65"/>
      <c r="B1709" s="61"/>
      <c r="C1709" s="61"/>
      <c r="D1709" s="12"/>
      <c r="E1709" s="13"/>
    </row>
    <row r="1710" spans="1:5" x14ac:dyDescent="0.25">
      <c r="A1710" s="65"/>
      <c r="B1710" s="61"/>
      <c r="C1710" s="61"/>
      <c r="D1710" s="12"/>
      <c r="E1710" s="13"/>
    </row>
    <row r="1711" spans="1:5" x14ac:dyDescent="0.25">
      <c r="A1711" s="65"/>
      <c r="B1711" s="61"/>
      <c r="C1711" s="61"/>
      <c r="D1711" s="12"/>
      <c r="E1711" s="13"/>
    </row>
    <row r="1712" spans="1:5" x14ac:dyDescent="0.25">
      <c r="A1712" s="65"/>
      <c r="B1712" s="61"/>
      <c r="C1712" s="61"/>
      <c r="D1712" s="12"/>
      <c r="E1712" s="13"/>
    </row>
    <row r="1713" spans="1:5" x14ac:dyDescent="0.25">
      <c r="A1713" s="65"/>
      <c r="B1713" s="61"/>
      <c r="C1713" s="61"/>
      <c r="D1713" s="12"/>
      <c r="E1713" s="13"/>
    </row>
    <row r="1714" spans="1:5" x14ac:dyDescent="0.25">
      <c r="A1714" s="65"/>
      <c r="B1714" s="61"/>
      <c r="C1714" s="61"/>
      <c r="D1714" s="12"/>
      <c r="E1714" s="13"/>
    </row>
    <row r="1715" spans="1:5" x14ac:dyDescent="0.25">
      <c r="A1715" s="65"/>
      <c r="B1715" s="61"/>
      <c r="C1715" s="61"/>
      <c r="D1715" s="12"/>
      <c r="E1715" s="13"/>
    </row>
    <row r="1716" spans="1:5" x14ac:dyDescent="0.25">
      <c r="A1716" s="65"/>
      <c r="B1716" s="61"/>
      <c r="C1716" s="61"/>
      <c r="D1716" s="12"/>
      <c r="E1716" s="13"/>
    </row>
    <row r="1717" spans="1:5" x14ac:dyDescent="0.25">
      <c r="A1717" s="65"/>
      <c r="B1717" s="61"/>
      <c r="C1717" s="61"/>
      <c r="D1717" s="12"/>
      <c r="E1717" s="13"/>
    </row>
    <row r="1718" spans="1:5" x14ac:dyDescent="0.25">
      <c r="A1718" s="65"/>
      <c r="B1718" s="61"/>
      <c r="C1718" s="61"/>
      <c r="D1718" s="12"/>
      <c r="E1718" s="13"/>
    </row>
    <row r="1719" spans="1:5" x14ac:dyDescent="0.25">
      <c r="A1719" s="65"/>
      <c r="B1719" s="61"/>
      <c r="C1719" s="61"/>
      <c r="D1719" s="12"/>
      <c r="E1719" s="13"/>
    </row>
    <row r="1720" spans="1:5" x14ac:dyDescent="0.25">
      <c r="A1720" s="65"/>
      <c r="B1720" s="61"/>
      <c r="C1720" s="61"/>
      <c r="D1720" s="12"/>
      <c r="E1720" s="13"/>
    </row>
    <row r="1721" spans="1:5" x14ac:dyDescent="0.25">
      <c r="A1721" s="65"/>
      <c r="B1721" s="61"/>
      <c r="C1721" s="61"/>
      <c r="D1721" s="12"/>
      <c r="E1721" s="13"/>
    </row>
    <row r="1722" spans="1:5" x14ac:dyDescent="0.25">
      <c r="A1722" s="65"/>
      <c r="B1722" s="61"/>
      <c r="C1722" s="61"/>
      <c r="D1722" s="12"/>
      <c r="E1722" s="13"/>
    </row>
    <row r="1723" spans="1:5" x14ac:dyDescent="0.25">
      <c r="A1723" s="65"/>
      <c r="B1723" s="61"/>
      <c r="C1723" s="61"/>
      <c r="D1723" s="12"/>
      <c r="E1723" s="13"/>
    </row>
    <row r="1724" spans="1:5" x14ac:dyDescent="0.25">
      <c r="A1724" s="65"/>
      <c r="B1724" s="61"/>
      <c r="C1724" s="61"/>
      <c r="D1724" s="12"/>
      <c r="E1724" s="13"/>
    </row>
    <row r="1725" spans="1:5" x14ac:dyDescent="0.25">
      <c r="A1725" s="65"/>
      <c r="B1725" s="61"/>
      <c r="C1725" s="61"/>
      <c r="D1725" s="12"/>
      <c r="E1725" s="13"/>
    </row>
    <row r="1726" spans="1:5" x14ac:dyDescent="0.25">
      <c r="A1726" s="65"/>
      <c r="B1726" s="61"/>
      <c r="C1726" s="61"/>
      <c r="D1726" s="13"/>
      <c r="E1726" s="13"/>
    </row>
    <row r="1727" spans="1:5" x14ac:dyDescent="0.25">
      <c r="A1727" s="65"/>
      <c r="B1727" s="61"/>
      <c r="C1727" s="61"/>
      <c r="D1727" s="12"/>
      <c r="E1727" s="13"/>
    </row>
    <row r="1728" spans="1:5" x14ac:dyDescent="0.25">
      <c r="A1728" s="65"/>
      <c r="B1728" s="61"/>
      <c r="C1728" s="61"/>
      <c r="D1728" s="12"/>
      <c r="E1728" s="13"/>
    </row>
    <row r="1729" spans="1:5" x14ac:dyDescent="0.25">
      <c r="A1729" s="65"/>
      <c r="B1729" s="61"/>
      <c r="C1729" s="61"/>
      <c r="D1729" s="12"/>
      <c r="E1729" s="13"/>
    </row>
    <row r="1730" spans="1:5" x14ac:dyDescent="0.25">
      <c r="A1730" s="65"/>
      <c r="B1730" s="61"/>
      <c r="C1730" s="61"/>
      <c r="D1730" s="12"/>
      <c r="E1730" s="13"/>
    </row>
    <row r="1731" spans="1:5" x14ac:dyDescent="0.25">
      <c r="A1731" s="65"/>
      <c r="B1731" s="61"/>
      <c r="C1731" s="61"/>
      <c r="D1731" s="12"/>
      <c r="E1731" s="13"/>
    </row>
    <row r="1732" spans="1:5" x14ac:dyDescent="0.25">
      <c r="A1732" s="65"/>
      <c r="B1732" s="61"/>
      <c r="C1732" s="61"/>
      <c r="D1732" s="12"/>
      <c r="E1732" s="13"/>
    </row>
    <row r="1733" spans="1:5" x14ac:dyDescent="0.25">
      <c r="A1733" s="65"/>
      <c r="B1733" s="61"/>
      <c r="C1733" s="61"/>
      <c r="D1733" s="12"/>
      <c r="E1733" s="13"/>
    </row>
    <row r="1734" spans="1:5" x14ac:dyDescent="0.25">
      <c r="A1734" s="65"/>
      <c r="B1734" s="61"/>
      <c r="C1734" s="61"/>
      <c r="D1734" s="12"/>
      <c r="E1734" s="13"/>
    </row>
    <row r="1735" spans="1:5" x14ac:dyDescent="0.25">
      <c r="A1735" s="65"/>
      <c r="B1735" s="61"/>
      <c r="C1735" s="61"/>
      <c r="D1735" s="12"/>
      <c r="E1735" s="13"/>
    </row>
    <row r="1736" spans="1:5" x14ac:dyDescent="0.25">
      <c r="A1736" s="65"/>
      <c r="B1736" s="61"/>
      <c r="C1736" s="61"/>
      <c r="D1736" s="12"/>
      <c r="E1736" s="13"/>
    </row>
    <row r="1737" spans="1:5" x14ac:dyDescent="0.25">
      <c r="A1737" s="65"/>
      <c r="B1737" s="61"/>
      <c r="C1737" s="61"/>
      <c r="D1737" s="12"/>
      <c r="E1737" s="13"/>
    </row>
    <row r="1738" spans="1:5" x14ac:dyDescent="0.25">
      <c r="A1738" s="65"/>
      <c r="B1738" s="61"/>
      <c r="C1738" s="61"/>
      <c r="D1738" s="12"/>
      <c r="E1738" s="13"/>
    </row>
    <row r="1739" spans="1:5" x14ac:dyDescent="0.25">
      <c r="A1739" s="65"/>
      <c r="B1739" s="61"/>
      <c r="C1739" s="61"/>
      <c r="D1739" s="12"/>
      <c r="E1739" s="13"/>
    </row>
    <row r="1740" spans="1:5" x14ac:dyDescent="0.25">
      <c r="A1740" s="65"/>
      <c r="B1740" s="61"/>
      <c r="C1740" s="61"/>
      <c r="D1740" s="12"/>
      <c r="E1740" s="13"/>
    </row>
    <row r="1741" spans="1:5" x14ac:dyDescent="0.25">
      <c r="A1741" s="65"/>
      <c r="B1741" s="61"/>
      <c r="C1741" s="61"/>
      <c r="D1741" s="12"/>
      <c r="E1741" s="13"/>
    </row>
    <row r="1742" spans="1:5" x14ac:dyDescent="0.25">
      <c r="A1742" s="65"/>
      <c r="B1742" s="61"/>
      <c r="C1742" s="61"/>
      <c r="D1742" s="12"/>
      <c r="E1742" s="13"/>
    </row>
    <row r="1743" spans="1:5" x14ac:dyDescent="0.25">
      <c r="A1743" s="65"/>
      <c r="B1743" s="61"/>
      <c r="C1743" s="61"/>
      <c r="D1743" s="12"/>
      <c r="E1743" s="13"/>
    </row>
    <row r="1744" spans="1:5" x14ac:dyDescent="0.25">
      <c r="A1744" s="65"/>
      <c r="B1744" s="61"/>
      <c r="C1744" s="61"/>
      <c r="D1744" s="12"/>
      <c r="E1744" s="13"/>
    </row>
    <row r="1745" spans="1:5" x14ac:dyDescent="0.25">
      <c r="A1745" s="65"/>
      <c r="B1745" s="61"/>
      <c r="C1745" s="61"/>
      <c r="D1745" s="13"/>
      <c r="E1745" s="13"/>
    </row>
    <row r="1746" spans="1:5" x14ac:dyDescent="0.25">
      <c r="A1746" s="65"/>
      <c r="B1746" s="61"/>
      <c r="C1746" s="61"/>
      <c r="D1746" s="12"/>
      <c r="E1746" s="13"/>
    </row>
    <row r="1747" spans="1:5" x14ac:dyDescent="0.25">
      <c r="A1747" s="65"/>
      <c r="B1747" s="61"/>
      <c r="C1747" s="61"/>
      <c r="D1747" s="12"/>
      <c r="E1747" s="13"/>
    </row>
    <row r="1748" spans="1:5" x14ac:dyDescent="0.25">
      <c r="A1748" s="65"/>
      <c r="B1748" s="61"/>
      <c r="C1748" s="61"/>
      <c r="D1748" s="12"/>
      <c r="E1748" s="13"/>
    </row>
    <row r="1749" spans="1:5" x14ac:dyDescent="0.25">
      <c r="A1749" s="65"/>
      <c r="B1749" s="61"/>
      <c r="C1749" s="61"/>
      <c r="D1749" s="12"/>
      <c r="E1749" s="13"/>
    </row>
    <row r="1750" spans="1:5" x14ac:dyDescent="0.25">
      <c r="A1750" s="65"/>
      <c r="B1750" s="61"/>
      <c r="C1750" s="61"/>
      <c r="D1750" s="12"/>
      <c r="E1750" s="13"/>
    </row>
    <row r="1751" spans="1:5" x14ac:dyDescent="0.25">
      <c r="A1751" s="65"/>
      <c r="B1751" s="61"/>
      <c r="C1751" s="61"/>
      <c r="D1751" s="12"/>
      <c r="E1751" s="13"/>
    </row>
    <row r="1752" spans="1:5" x14ac:dyDescent="0.25">
      <c r="A1752" s="65"/>
      <c r="B1752" s="61"/>
      <c r="C1752" s="61"/>
      <c r="D1752" s="12"/>
      <c r="E1752" s="13"/>
    </row>
    <row r="1753" spans="1:5" x14ac:dyDescent="0.25">
      <c r="A1753" s="65"/>
      <c r="B1753" s="61"/>
      <c r="C1753" s="61"/>
      <c r="D1753" s="12"/>
      <c r="E1753" s="13"/>
    </row>
    <row r="1754" spans="1:5" x14ac:dyDescent="0.25">
      <c r="A1754" s="65"/>
      <c r="B1754" s="61"/>
      <c r="C1754" s="61"/>
      <c r="D1754" s="12"/>
      <c r="E1754" s="13"/>
    </row>
    <row r="1755" spans="1:5" x14ac:dyDescent="0.25">
      <c r="A1755" s="65"/>
      <c r="B1755" s="61"/>
      <c r="C1755" s="61"/>
      <c r="D1755" s="12"/>
      <c r="E1755" s="13"/>
    </row>
    <row r="1756" spans="1:5" x14ac:dyDescent="0.25">
      <c r="A1756" s="65"/>
      <c r="B1756" s="61"/>
      <c r="C1756" s="61"/>
      <c r="D1756" s="12"/>
      <c r="E1756" s="13"/>
    </row>
    <row r="1757" spans="1:5" x14ac:dyDescent="0.25">
      <c r="A1757" s="65"/>
      <c r="B1757" s="61"/>
      <c r="C1757" s="61"/>
      <c r="D1757" s="12"/>
      <c r="E1757" s="13"/>
    </row>
    <row r="1758" spans="1:5" x14ac:dyDescent="0.25">
      <c r="A1758" s="65"/>
      <c r="B1758" s="61"/>
      <c r="C1758" s="61"/>
      <c r="D1758" s="12"/>
      <c r="E1758" s="13"/>
    </row>
    <row r="1759" spans="1:5" x14ac:dyDescent="0.25">
      <c r="A1759" s="65"/>
      <c r="B1759" s="61"/>
      <c r="C1759" s="61"/>
      <c r="D1759" s="12"/>
      <c r="E1759" s="13"/>
    </row>
    <row r="1760" spans="1:5" x14ac:dyDescent="0.25">
      <c r="A1760" s="65"/>
      <c r="B1760" s="61"/>
      <c r="C1760" s="61"/>
      <c r="D1760" s="12"/>
      <c r="E1760" s="13"/>
    </row>
    <row r="1761" spans="1:5" x14ac:dyDescent="0.25">
      <c r="A1761" s="65"/>
      <c r="B1761" s="61"/>
      <c r="C1761" s="61"/>
      <c r="D1761" s="12"/>
      <c r="E1761" s="13"/>
    </row>
    <row r="1762" spans="1:5" x14ac:dyDescent="0.25">
      <c r="A1762" s="65"/>
      <c r="B1762" s="61"/>
      <c r="C1762" s="61"/>
      <c r="D1762" s="12"/>
      <c r="E1762" s="13"/>
    </row>
    <row r="1763" spans="1:5" x14ac:dyDescent="0.25">
      <c r="A1763" s="65"/>
      <c r="B1763" s="61"/>
      <c r="C1763" s="61"/>
      <c r="D1763" s="12"/>
      <c r="E1763" s="13"/>
    </row>
    <row r="1764" spans="1:5" x14ac:dyDescent="0.25">
      <c r="A1764" s="65"/>
      <c r="B1764" s="61"/>
      <c r="C1764" s="61"/>
      <c r="D1764" s="13"/>
      <c r="E1764" s="13"/>
    </row>
    <row r="1765" spans="1:5" x14ac:dyDescent="0.25">
      <c r="A1765" s="65"/>
      <c r="B1765" s="61"/>
      <c r="C1765" s="61"/>
      <c r="D1765" s="12"/>
      <c r="E1765" s="13"/>
    </row>
    <row r="1766" spans="1:5" x14ac:dyDescent="0.25">
      <c r="A1766" s="65"/>
      <c r="B1766" s="61"/>
      <c r="C1766" s="61"/>
      <c r="D1766" s="12"/>
      <c r="E1766" s="13"/>
    </row>
    <row r="1767" spans="1:5" x14ac:dyDescent="0.25">
      <c r="A1767" s="65"/>
      <c r="B1767" s="61"/>
      <c r="C1767" s="61"/>
      <c r="D1767" s="12"/>
      <c r="E1767" s="13"/>
    </row>
    <row r="1768" spans="1:5" x14ac:dyDescent="0.25">
      <c r="A1768" s="65"/>
      <c r="B1768" s="61"/>
      <c r="C1768" s="61"/>
      <c r="D1768" s="12"/>
      <c r="E1768" s="13"/>
    </row>
    <row r="1769" spans="1:5" x14ac:dyDescent="0.25">
      <c r="A1769" s="65"/>
      <c r="B1769" s="61"/>
      <c r="C1769" s="61"/>
      <c r="D1769" s="12"/>
      <c r="E1769" s="13"/>
    </row>
    <row r="1770" spans="1:5" x14ac:dyDescent="0.25">
      <c r="A1770" s="65"/>
      <c r="B1770" s="61"/>
      <c r="C1770" s="61"/>
      <c r="D1770" s="12"/>
      <c r="E1770" s="13"/>
    </row>
    <row r="1771" spans="1:5" x14ac:dyDescent="0.25">
      <c r="A1771" s="65"/>
      <c r="B1771" s="61"/>
      <c r="C1771" s="61"/>
      <c r="D1771" s="12"/>
      <c r="E1771" s="13"/>
    </row>
    <row r="1772" spans="1:5" x14ac:dyDescent="0.25">
      <c r="A1772" s="65"/>
      <c r="B1772" s="61"/>
      <c r="C1772" s="61"/>
      <c r="D1772" s="12"/>
      <c r="E1772" s="13"/>
    </row>
    <row r="1773" spans="1:5" x14ac:dyDescent="0.25">
      <c r="A1773" s="65"/>
      <c r="B1773" s="61"/>
      <c r="C1773" s="61"/>
      <c r="D1773" s="12"/>
      <c r="E1773" s="13"/>
    </row>
    <row r="1774" spans="1:5" x14ac:dyDescent="0.25">
      <c r="A1774" s="65"/>
      <c r="B1774" s="61"/>
      <c r="C1774" s="61"/>
      <c r="D1774" s="12"/>
      <c r="E1774" s="13"/>
    </row>
    <row r="1775" spans="1:5" x14ac:dyDescent="0.25">
      <c r="A1775" s="65"/>
      <c r="B1775" s="61"/>
      <c r="C1775" s="61"/>
      <c r="D1775" s="12"/>
      <c r="E1775" s="13"/>
    </row>
    <row r="1776" spans="1:5" x14ac:dyDescent="0.25">
      <c r="A1776" s="65"/>
      <c r="B1776" s="61"/>
      <c r="C1776" s="61"/>
      <c r="D1776" s="12"/>
      <c r="E1776" s="13"/>
    </row>
    <row r="1777" spans="1:5" x14ac:dyDescent="0.25">
      <c r="A1777" s="65"/>
      <c r="B1777" s="61"/>
      <c r="C1777" s="61"/>
      <c r="D1777" s="12"/>
      <c r="E1777" s="13"/>
    </row>
    <row r="1778" spans="1:5" x14ac:dyDescent="0.25">
      <c r="A1778" s="65"/>
      <c r="B1778" s="61"/>
      <c r="C1778" s="61"/>
      <c r="D1778" s="12"/>
      <c r="E1778" s="13"/>
    </row>
    <row r="1779" spans="1:5" x14ac:dyDescent="0.25">
      <c r="A1779" s="65"/>
      <c r="B1779" s="61"/>
      <c r="C1779" s="61"/>
      <c r="D1779" s="12"/>
      <c r="E1779" s="13"/>
    </row>
    <row r="1780" spans="1:5" x14ac:dyDescent="0.25">
      <c r="A1780" s="65"/>
      <c r="B1780" s="61"/>
      <c r="C1780" s="61"/>
      <c r="D1780" s="12"/>
      <c r="E1780" s="13"/>
    </row>
    <row r="1781" spans="1:5" x14ac:dyDescent="0.25">
      <c r="A1781" s="65"/>
      <c r="B1781" s="61"/>
      <c r="C1781" s="61"/>
      <c r="D1781" s="12"/>
      <c r="E1781" s="13"/>
    </row>
    <row r="1782" spans="1:5" x14ac:dyDescent="0.25">
      <c r="A1782" s="65"/>
      <c r="B1782" s="61"/>
      <c r="C1782" s="61"/>
      <c r="D1782" s="12"/>
      <c r="E1782" s="13"/>
    </row>
    <row r="1783" spans="1:5" x14ac:dyDescent="0.25">
      <c r="A1783" s="65"/>
      <c r="B1783" s="61"/>
      <c r="C1783" s="61"/>
      <c r="D1783" s="13"/>
      <c r="E1783" s="13"/>
    </row>
    <row r="1784" spans="1:5" x14ac:dyDescent="0.25">
      <c r="A1784" s="65"/>
      <c r="B1784" s="61"/>
      <c r="C1784" s="61"/>
      <c r="D1784" s="12"/>
      <c r="E1784" s="13"/>
    </row>
    <row r="1785" spans="1:5" x14ac:dyDescent="0.25">
      <c r="A1785" s="65"/>
      <c r="B1785" s="61"/>
      <c r="C1785" s="61"/>
      <c r="D1785" s="12"/>
      <c r="E1785" s="13"/>
    </row>
    <row r="1786" spans="1:5" x14ac:dyDescent="0.25">
      <c r="A1786" s="65"/>
      <c r="B1786" s="61"/>
      <c r="C1786" s="61"/>
      <c r="D1786" s="12"/>
      <c r="E1786" s="13"/>
    </row>
    <row r="1787" spans="1:5" x14ac:dyDescent="0.25">
      <c r="A1787" s="65"/>
      <c r="B1787" s="61"/>
      <c r="C1787" s="61"/>
      <c r="D1787" s="12"/>
      <c r="E1787" s="13"/>
    </row>
    <row r="1788" spans="1:5" x14ac:dyDescent="0.25">
      <c r="A1788" s="65"/>
      <c r="B1788" s="61"/>
      <c r="C1788" s="61"/>
      <c r="D1788" s="12"/>
      <c r="E1788" s="13"/>
    </row>
    <row r="1789" spans="1:5" x14ac:dyDescent="0.25">
      <c r="A1789" s="65"/>
      <c r="B1789" s="61"/>
      <c r="C1789" s="61"/>
      <c r="D1789" s="12"/>
      <c r="E1789" s="13"/>
    </row>
    <row r="1790" spans="1:5" x14ac:dyDescent="0.25">
      <c r="A1790" s="65"/>
      <c r="B1790" s="61"/>
      <c r="C1790" s="61"/>
      <c r="D1790" s="12"/>
      <c r="E1790" s="13"/>
    </row>
    <row r="1791" spans="1:5" x14ac:dyDescent="0.25">
      <c r="A1791" s="65"/>
      <c r="B1791" s="61"/>
      <c r="C1791" s="61"/>
      <c r="D1791" s="12"/>
      <c r="E1791" s="13"/>
    </row>
    <row r="1792" spans="1:5" x14ac:dyDescent="0.25">
      <c r="A1792" s="65"/>
      <c r="B1792" s="61"/>
      <c r="C1792" s="61"/>
      <c r="D1792" s="12"/>
      <c r="E1792" s="13"/>
    </row>
    <row r="1793" spans="1:5" x14ac:dyDescent="0.25">
      <c r="A1793" s="65"/>
      <c r="B1793" s="61"/>
      <c r="C1793" s="61"/>
      <c r="D1793" s="12"/>
      <c r="E1793" s="13"/>
    </row>
    <row r="1794" spans="1:5" x14ac:dyDescent="0.25">
      <c r="A1794" s="65"/>
      <c r="B1794" s="61"/>
      <c r="C1794" s="61"/>
      <c r="D1794" s="12"/>
      <c r="E1794" s="13"/>
    </row>
    <row r="1795" spans="1:5" x14ac:dyDescent="0.25">
      <c r="A1795" s="65"/>
      <c r="B1795" s="61"/>
      <c r="C1795" s="61"/>
      <c r="D1795" s="12"/>
      <c r="E1795" s="13"/>
    </row>
    <row r="1796" spans="1:5" x14ac:dyDescent="0.25">
      <c r="A1796" s="65"/>
      <c r="B1796" s="61"/>
      <c r="C1796" s="61"/>
      <c r="D1796" s="12"/>
      <c r="E1796" s="13"/>
    </row>
    <row r="1797" spans="1:5" x14ac:dyDescent="0.25">
      <c r="A1797" s="65"/>
      <c r="B1797" s="61"/>
      <c r="C1797" s="61"/>
      <c r="D1797" s="12"/>
      <c r="E1797" s="13"/>
    </row>
    <row r="1798" spans="1:5" x14ac:dyDescent="0.25">
      <c r="A1798" s="65"/>
      <c r="B1798" s="61"/>
      <c r="C1798" s="61"/>
      <c r="D1798" s="12"/>
      <c r="E1798" s="13"/>
    </row>
    <row r="1799" spans="1:5" x14ac:dyDescent="0.25">
      <c r="A1799" s="65"/>
      <c r="B1799" s="61"/>
      <c r="C1799" s="61"/>
      <c r="D1799" s="12"/>
      <c r="E1799" s="13"/>
    </row>
    <row r="1800" spans="1:5" x14ac:dyDescent="0.25">
      <c r="A1800" s="65"/>
      <c r="B1800" s="61"/>
      <c r="C1800" s="61"/>
      <c r="D1800" s="12"/>
      <c r="E1800" s="13"/>
    </row>
    <row r="1801" spans="1:5" x14ac:dyDescent="0.25">
      <c r="A1801" s="65"/>
      <c r="B1801" s="61"/>
      <c r="C1801" s="61"/>
      <c r="D1801" s="12"/>
      <c r="E1801" s="13"/>
    </row>
    <row r="1802" spans="1:5" x14ac:dyDescent="0.25">
      <c r="A1802" s="65"/>
      <c r="B1802" s="61"/>
      <c r="C1802" s="61"/>
      <c r="D1802" s="13"/>
      <c r="E1802" s="13"/>
    </row>
    <row r="1803" spans="1:5" x14ac:dyDescent="0.25">
      <c r="A1803" s="65"/>
      <c r="B1803" s="61"/>
      <c r="C1803" s="61"/>
      <c r="D1803" s="12"/>
      <c r="E1803" s="13"/>
    </row>
    <row r="1804" spans="1:5" x14ac:dyDescent="0.25">
      <c r="A1804" s="65"/>
      <c r="B1804" s="61"/>
      <c r="C1804" s="61"/>
      <c r="D1804" s="12"/>
      <c r="E1804" s="13"/>
    </row>
    <row r="1805" spans="1:5" x14ac:dyDescent="0.25">
      <c r="A1805" s="65"/>
      <c r="B1805" s="61"/>
      <c r="C1805" s="61"/>
      <c r="D1805" s="12"/>
      <c r="E1805" s="13"/>
    </row>
    <row r="1806" spans="1:5" x14ac:dyDescent="0.25">
      <c r="A1806" s="65"/>
      <c r="B1806" s="61"/>
      <c r="C1806" s="61"/>
      <c r="D1806" s="12"/>
      <c r="E1806" s="13"/>
    </row>
    <row r="1807" spans="1:5" x14ac:dyDescent="0.25">
      <c r="A1807" s="65"/>
      <c r="B1807" s="61"/>
      <c r="C1807" s="61"/>
      <c r="D1807" s="12"/>
      <c r="E1807" s="13"/>
    </row>
    <row r="1808" spans="1:5" x14ac:dyDescent="0.25">
      <c r="A1808" s="65"/>
      <c r="B1808" s="61"/>
      <c r="C1808" s="61"/>
      <c r="D1808" s="12"/>
      <c r="E1808" s="13"/>
    </row>
    <row r="1809" spans="1:5" x14ac:dyDescent="0.25">
      <c r="A1809" s="65"/>
      <c r="B1809" s="61"/>
      <c r="C1809" s="61"/>
      <c r="D1809" s="12"/>
      <c r="E1809" s="13"/>
    </row>
    <row r="1810" spans="1:5" x14ac:dyDescent="0.25">
      <c r="A1810" s="65"/>
      <c r="B1810" s="61"/>
      <c r="C1810" s="61"/>
      <c r="D1810" s="12"/>
      <c r="E1810" s="13"/>
    </row>
    <row r="1811" spans="1:5" x14ac:dyDescent="0.25">
      <c r="A1811" s="65"/>
      <c r="B1811" s="61"/>
      <c r="C1811" s="61"/>
      <c r="D1811" s="12"/>
      <c r="E1811" s="13"/>
    </row>
    <row r="1812" spans="1:5" x14ac:dyDescent="0.25">
      <c r="A1812" s="65"/>
      <c r="B1812" s="61"/>
      <c r="C1812" s="61"/>
      <c r="D1812" s="12"/>
      <c r="E1812" s="13"/>
    </row>
    <row r="1813" spans="1:5" x14ac:dyDescent="0.25">
      <c r="A1813" s="65"/>
      <c r="B1813" s="61"/>
      <c r="C1813" s="61"/>
      <c r="D1813" s="12"/>
      <c r="E1813" s="13"/>
    </row>
    <row r="1814" spans="1:5" x14ac:dyDescent="0.25">
      <c r="A1814" s="65"/>
      <c r="B1814" s="61"/>
      <c r="C1814" s="61"/>
      <c r="D1814" s="12"/>
      <c r="E1814" s="13"/>
    </row>
    <row r="1815" spans="1:5" x14ac:dyDescent="0.25">
      <c r="A1815" s="65"/>
      <c r="B1815" s="61"/>
      <c r="C1815" s="61"/>
      <c r="D1815" s="12"/>
      <c r="E1815" s="13"/>
    </row>
    <row r="1816" spans="1:5" x14ac:dyDescent="0.25">
      <c r="A1816" s="65"/>
      <c r="B1816" s="61"/>
      <c r="C1816" s="61"/>
      <c r="D1816" s="12"/>
      <c r="E1816" s="13"/>
    </row>
    <row r="1817" spans="1:5" x14ac:dyDescent="0.25">
      <c r="A1817" s="65"/>
      <c r="B1817" s="61"/>
      <c r="C1817" s="61"/>
      <c r="D1817" s="12"/>
      <c r="E1817" s="13"/>
    </row>
    <row r="1818" spans="1:5" x14ac:dyDescent="0.25">
      <c r="A1818" s="65"/>
      <c r="B1818" s="61"/>
      <c r="C1818" s="61"/>
      <c r="D1818" s="12"/>
      <c r="E1818" s="13"/>
    </row>
    <row r="1819" spans="1:5" x14ac:dyDescent="0.25">
      <c r="A1819" s="65"/>
      <c r="B1819" s="61"/>
      <c r="C1819" s="61"/>
      <c r="D1819" s="12"/>
      <c r="E1819" s="13"/>
    </row>
    <row r="1820" spans="1:5" x14ac:dyDescent="0.25">
      <c r="A1820" s="65"/>
      <c r="B1820" s="61"/>
      <c r="C1820" s="61"/>
      <c r="D1820" s="12"/>
      <c r="E1820" s="13"/>
    </row>
    <row r="1821" spans="1:5" x14ac:dyDescent="0.25">
      <c r="A1821" s="65"/>
      <c r="B1821" s="61"/>
      <c r="C1821" s="61"/>
      <c r="D1821" s="13"/>
      <c r="E1821" s="13"/>
    </row>
    <row r="1822" spans="1:5" x14ac:dyDescent="0.25">
      <c r="A1822" s="65"/>
      <c r="B1822" s="61"/>
      <c r="C1822" s="61"/>
      <c r="D1822" s="12"/>
      <c r="E1822" s="13"/>
    </row>
    <row r="1823" spans="1:5" x14ac:dyDescent="0.25">
      <c r="A1823" s="65"/>
      <c r="B1823" s="61"/>
      <c r="C1823" s="61"/>
      <c r="D1823" s="12"/>
      <c r="E1823" s="13"/>
    </row>
    <row r="1824" spans="1:5" x14ac:dyDescent="0.25">
      <c r="A1824" s="65"/>
      <c r="B1824" s="61"/>
      <c r="C1824" s="61"/>
      <c r="D1824" s="12"/>
      <c r="E1824" s="13"/>
    </row>
    <row r="1825" spans="1:5" x14ac:dyDescent="0.25">
      <c r="A1825" s="65"/>
      <c r="B1825" s="61"/>
      <c r="C1825" s="61"/>
      <c r="D1825" s="12"/>
      <c r="E1825" s="13"/>
    </row>
    <row r="1826" spans="1:5" x14ac:dyDescent="0.25">
      <c r="A1826" s="65"/>
      <c r="B1826" s="61"/>
      <c r="C1826" s="61"/>
      <c r="D1826" s="12"/>
      <c r="E1826" s="13"/>
    </row>
    <row r="1827" spans="1:5" x14ac:dyDescent="0.25">
      <c r="A1827" s="65"/>
      <c r="B1827" s="61"/>
      <c r="C1827" s="61"/>
      <c r="D1827" s="12"/>
      <c r="E1827" s="13"/>
    </row>
    <row r="1828" spans="1:5" x14ac:dyDescent="0.25">
      <c r="A1828" s="65"/>
      <c r="B1828" s="61"/>
      <c r="C1828" s="61"/>
      <c r="D1828" s="12"/>
      <c r="E1828" s="13"/>
    </row>
    <row r="1829" spans="1:5" x14ac:dyDescent="0.25">
      <c r="A1829" s="65"/>
      <c r="B1829" s="61"/>
      <c r="C1829" s="61"/>
      <c r="D1829" s="12"/>
      <c r="E1829" s="13"/>
    </row>
    <row r="1830" spans="1:5" x14ac:dyDescent="0.25">
      <c r="A1830" s="65"/>
      <c r="B1830" s="61"/>
      <c r="C1830" s="61"/>
      <c r="D1830" s="12"/>
      <c r="E1830" s="13"/>
    </row>
    <row r="1831" spans="1:5" x14ac:dyDescent="0.25">
      <c r="A1831" s="65"/>
      <c r="B1831" s="61"/>
      <c r="C1831" s="61"/>
      <c r="D1831" s="12"/>
      <c r="E1831" s="13"/>
    </row>
    <row r="1832" spans="1:5" x14ac:dyDescent="0.25">
      <c r="A1832" s="65"/>
      <c r="B1832" s="61"/>
      <c r="C1832" s="61"/>
      <c r="D1832" s="12"/>
      <c r="E1832" s="13"/>
    </row>
    <row r="1833" spans="1:5" x14ac:dyDescent="0.25">
      <c r="A1833" s="65"/>
      <c r="B1833" s="61"/>
      <c r="C1833" s="61"/>
      <c r="D1833" s="12"/>
      <c r="E1833" s="13"/>
    </row>
    <row r="1834" spans="1:5" x14ac:dyDescent="0.25">
      <c r="A1834" s="65"/>
      <c r="B1834" s="61"/>
      <c r="C1834" s="61"/>
      <c r="D1834" s="12"/>
      <c r="E1834" s="13"/>
    </row>
    <row r="1835" spans="1:5" x14ac:dyDescent="0.25">
      <c r="A1835" s="65"/>
      <c r="B1835" s="61"/>
      <c r="C1835" s="61"/>
      <c r="D1835" s="12"/>
      <c r="E1835" s="13"/>
    </row>
    <row r="1836" spans="1:5" x14ac:dyDescent="0.25">
      <c r="A1836" s="65"/>
      <c r="B1836" s="61"/>
      <c r="C1836" s="61"/>
      <c r="D1836" s="12"/>
      <c r="E1836" s="13"/>
    </row>
    <row r="1837" spans="1:5" x14ac:dyDescent="0.25">
      <c r="A1837" s="65"/>
      <c r="B1837" s="61"/>
      <c r="C1837" s="61"/>
      <c r="D1837" s="12"/>
      <c r="E1837" s="13"/>
    </row>
    <row r="1838" spans="1:5" x14ac:dyDescent="0.25">
      <c r="A1838" s="65"/>
      <c r="B1838" s="61"/>
      <c r="C1838" s="61"/>
      <c r="D1838" s="12"/>
      <c r="E1838" s="13"/>
    </row>
    <row r="1839" spans="1:5" x14ac:dyDescent="0.25">
      <c r="A1839" s="65"/>
      <c r="B1839" s="61"/>
      <c r="C1839" s="61"/>
      <c r="D1839" s="12"/>
      <c r="E1839" s="13"/>
    </row>
    <row r="1840" spans="1:5" x14ac:dyDescent="0.25">
      <c r="A1840" s="65"/>
      <c r="B1840" s="61"/>
      <c r="C1840" s="61"/>
      <c r="D1840" s="13"/>
      <c r="E1840" s="13"/>
    </row>
    <row r="1841" spans="1:5" x14ac:dyDescent="0.25">
      <c r="A1841" s="65"/>
      <c r="B1841" s="61"/>
      <c r="C1841" s="61"/>
      <c r="D1841" s="12"/>
      <c r="E1841" s="13"/>
    </row>
    <row r="1842" spans="1:5" x14ac:dyDescent="0.25">
      <c r="A1842" s="65"/>
      <c r="B1842" s="61"/>
      <c r="C1842" s="61"/>
      <c r="D1842" s="12"/>
      <c r="E1842" s="13"/>
    </row>
    <row r="1843" spans="1:5" x14ac:dyDescent="0.25">
      <c r="A1843" s="65"/>
      <c r="B1843" s="61"/>
      <c r="C1843" s="61"/>
      <c r="D1843" s="12"/>
      <c r="E1843" s="13"/>
    </row>
    <row r="1844" spans="1:5" x14ac:dyDescent="0.25">
      <c r="A1844" s="65"/>
      <c r="B1844" s="61"/>
      <c r="C1844" s="61"/>
      <c r="D1844" s="12"/>
      <c r="E1844" s="13"/>
    </row>
    <row r="1845" spans="1:5" x14ac:dyDescent="0.25">
      <c r="A1845" s="65"/>
      <c r="B1845" s="61"/>
      <c r="C1845" s="61"/>
      <c r="D1845" s="12"/>
      <c r="E1845" s="13"/>
    </row>
    <row r="1846" spans="1:5" x14ac:dyDescent="0.25">
      <c r="A1846" s="65"/>
      <c r="B1846" s="61"/>
      <c r="C1846" s="61"/>
      <c r="D1846" s="12"/>
      <c r="E1846" s="13"/>
    </row>
    <row r="1847" spans="1:5" x14ac:dyDescent="0.25">
      <c r="A1847" s="65"/>
      <c r="B1847" s="61"/>
      <c r="C1847" s="61"/>
      <c r="D1847" s="12"/>
      <c r="E1847" s="13"/>
    </row>
    <row r="1848" spans="1:5" x14ac:dyDescent="0.25">
      <c r="A1848" s="65"/>
      <c r="B1848" s="61"/>
      <c r="C1848" s="61"/>
      <c r="D1848" s="12"/>
      <c r="E1848" s="13"/>
    </row>
    <row r="1849" spans="1:5" x14ac:dyDescent="0.25">
      <c r="A1849" s="65"/>
      <c r="B1849" s="61"/>
      <c r="C1849" s="61"/>
      <c r="D1849" s="12"/>
      <c r="E1849" s="13"/>
    </row>
    <row r="1850" spans="1:5" x14ac:dyDescent="0.25">
      <c r="A1850" s="65"/>
      <c r="B1850" s="61"/>
      <c r="C1850" s="61"/>
      <c r="D1850" s="12"/>
      <c r="E1850" s="13"/>
    </row>
    <row r="1851" spans="1:5" x14ac:dyDescent="0.25">
      <c r="A1851" s="65"/>
      <c r="B1851" s="61"/>
      <c r="C1851" s="61"/>
      <c r="D1851" s="12"/>
      <c r="E1851" s="13"/>
    </row>
    <row r="1852" spans="1:5" x14ac:dyDescent="0.25">
      <c r="A1852" s="65"/>
      <c r="B1852" s="61"/>
      <c r="C1852" s="61"/>
      <c r="D1852" s="12"/>
      <c r="E1852" s="13"/>
    </row>
    <row r="1853" spans="1:5" x14ac:dyDescent="0.25">
      <c r="A1853" s="65"/>
      <c r="B1853" s="61"/>
      <c r="C1853" s="61"/>
      <c r="D1853" s="12"/>
      <c r="E1853" s="13"/>
    </row>
    <row r="1854" spans="1:5" x14ac:dyDescent="0.25">
      <c r="A1854" s="65"/>
      <c r="B1854" s="61"/>
      <c r="C1854" s="61"/>
      <c r="D1854" s="12"/>
      <c r="E1854" s="13"/>
    </row>
    <row r="1855" spans="1:5" x14ac:dyDescent="0.25">
      <c r="A1855" s="65"/>
      <c r="B1855" s="61"/>
      <c r="C1855" s="61"/>
      <c r="D1855" s="12"/>
      <c r="E1855" s="13"/>
    </row>
    <row r="1856" spans="1:5" x14ac:dyDescent="0.25">
      <c r="A1856" s="65"/>
      <c r="D1856" s="12"/>
      <c r="E1856" s="13"/>
    </row>
    <row r="1857" spans="1:5" x14ac:dyDescent="0.25">
      <c r="A1857" s="65"/>
      <c r="B1857" s="61"/>
      <c r="C1857" s="61"/>
      <c r="D1857" s="12"/>
      <c r="E1857" s="13"/>
    </row>
    <row r="1858" spans="1:5" x14ac:dyDescent="0.25">
      <c r="A1858" s="65"/>
      <c r="B1858" s="61"/>
      <c r="C1858" s="61"/>
      <c r="D1858" s="12"/>
      <c r="E1858" s="13"/>
    </row>
    <row r="1859" spans="1:5" x14ac:dyDescent="0.25">
      <c r="A1859" s="65"/>
      <c r="B1859" s="61"/>
      <c r="C1859" s="61"/>
      <c r="D1859" s="13"/>
      <c r="E1859" s="13"/>
    </row>
    <row r="1860" spans="1:5" x14ac:dyDescent="0.25">
      <c r="A1860" s="65"/>
      <c r="B1860" s="61"/>
      <c r="C1860" s="61"/>
      <c r="D1860" s="12"/>
      <c r="E1860" s="13"/>
    </row>
    <row r="1861" spans="1:5" x14ac:dyDescent="0.25">
      <c r="A1861" s="65"/>
      <c r="B1861" s="61"/>
      <c r="C1861" s="61"/>
      <c r="D1861" s="12"/>
      <c r="E1861" s="13"/>
    </row>
    <row r="1862" spans="1:5" x14ac:dyDescent="0.25">
      <c r="A1862" s="65"/>
      <c r="B1862" s="61"/>
      <c r="C1862" s="61"/>
      <c r="D1862" s="12"/>
      <c r="E1862" s="13"/>
    </row>
    <row r="1863" spans="1:5" x14ac:dyDescent="0.25">
      <c r="A1863" s="65"/>
      <c r="B1863" s="61"/>
      <c r="C1863" s="61"/>
      <c r="D1863" s="12"/>
      <c r="E1863" s="13"/>
    </row>
    <row r="1864" spans="1:5" x14ac:dyDescent="0.25">
      <c r="A1864" s="65"/>
      <c r="B1864" s="61"/>
      <c r="C1864" s="61"/>
      <c r="D1864" s="12"/>
      <c r="E1864" s="13"/>
    </row>
    <row r="1865" spans="1:5" x14ac:dyDescent="0.25">
      <c r="A1865" s="65"/>
      <c r="B1865" s="61"/>
      <c r="C1865" s="61"/>
      <c r="D1865" s="12"/>
      <c r="E1865" s="13"/>
    </row>
    <row r="1866" spans="1:5" x14ac:dyDescent="0.25">
      <c r="A1866" s="65"/>
      <c r="B1866" s="61"/>
      <c r="C1866" s="61"/>
      <c r="D1866" s="12"/>
      <c r="E1866" s="13"/>
    </row>
    <row r="1867" spans="1:5" x14ac:dyDescent="0.25">
      <c r="A1867" s="65"/>
      <c r="B1867" s="61"/>
      <c r="C1867" s="61"/>
      <c r="D1867" s="12"/>
      <c r="E1867" s="13"/>
    </row>
    <row r="1868" spans="1:5" x14ac:dyDescent="0.25">
      <c r="A1868" s="65"/>
      <c r="B1868" s="61"/>
      <c r="C1868" s="61"/>
      <c r="D1868" s="12"/>
      <c r="E1868" s="13"/>
    </row>
    <row r="1869" spans="1:5" x14ac:dyDescent="0.25">
      <c r="A1869" s="65"/>
      <c r="B1869" s="61"/>
      <c r="C1869" s="61"/>
      <c r="D1869" s="12"/>
      <c r="E1869" s="13"/>
    </row>
    <row r="1870" spans="1:5" x14ac:dyDescent="0.25">
      <c r="A1870" s="65"/>
      <c r="B1870" s="61"/>
      <c r="C1870" s="61"/>
      <c r="D1870" s="12"/>
      <c r="E1870" s="13"/>
    </row>
    <row r="1871" spans="1:5" x14ac:dyDescent="0.25">
      <c r="A1871" s="65"/>
      <c r="B1871" s="61"/>
      <c r="C1871" s="61"/>
      <c r="D1871" s="12"/>
      <c r="E1871" s="13"/>
    </row>
    <row r="1872" spans="1:5" x14ac:dyDescent="0.25">
      <c r="A1872" s="65"/>
      <c r="B1872" s="61"/>
      <c r="C1872" s="61"/>
      <c r="D1872" s="12"/>
      <c r="E1872" s="13"/>
    </row>
    <row r="1873" spans="1:5" x14ac:dyDescent="0.25">
      <c r="A1873" s="65"/>
      <c r="B1873" s="61"/>
      <c r="C1873" s="61"/>
      <c r="D1873" s="12"/>
      <c r="E1873" s="13"/>
    </row>
    <row r="1874" spans="1:5" x14ac:dyDescent="0.25">
      <c r="A1874" s="65"/>
      <c r="B1874" s="61"/>
      <c r="C1874" s="61"/>
      <c r="D1874" s="12"/>
      <c r="E1874" s="13"/>
    </row>
    <row r="1875" spans="1:5" x14ac:dyDescent="0.25">
      <c r="A1875" s="65"/>
      <c r="D1875" s="12"/>
      <c r="E1875" s="13"/>
    </row>
    <row r="1876" spans="1:5" x14ac:dyDescent="0.25">
      <c r="A1876" s="65"/>
      <c r="B1876" s="61"/>
      <c r="C1876" s="61"/>
      <c r="D1876" s="12"/>
      <c r="E1876" s="13"/>
    </row>
    <row r="1877" spans="1:5" x14ac:dyDescent="0.25">
      <c r="A1877" s="65"/>
      <c r="B1877" s="61"/>
      <c r="C1877" s="61"/>
      <c r="D1877" s="12"/>
      <c r="E1877" s="13"/>
    </row>
    <row r="1878" spans="1:5" x14ac:dyDescent="0.25">
      <c r="A1878" s="65"/>
      <c r="B1878" s="61"/>
      <c r="C1878" s="61"/>
      <c r="D1878" s="13"/>
      <c r="E1878" s="13"/>
    </row>
    <row r="1879" spans="1:5" x14ac:dyDescent="0.25">
      <c r="A1879" s="65"/>
      <c r="B1879" s="61"/>
      <c r="C1879" s="61"/>
      <c r="D1879" s="12"/>
      <c r="E1879" s="13"/>
    </row>
    <row r="1880" spans="1:5" x14ac:dyDescent="0.25">
      <c r="A1880" s="65"/>
      <c r="B1880" s="61"/>
      <c r="C1880" s="61"/>
      <c r="D1880" s="12"/>
      <c r="E1880" s="13"/>
    </row>
    <row r="1881" spans="1:5" x14ac:dyDescent="0.25">
      <c r="A1881" s="65"/>
      <c r="B1881" s="61"/>
      <c r="C1881" s="61"/>
      <c r="D1881" s="12"/>
      <c r="E1881" s="13"/>
    </row>
    <row r="1882" spans="1:5" x14ac:dyDescent="0.25">
      <c r="A1882" s="65"/>
      <c r="B1882" s="61"/>
      <c r="C1882" s="61"/>
      <c r="D1882" s="12"/>
      <c r="E1882" s="13"/>
    </row>
    <row r="1883" spans="1:5" x14ac:dyDescent="0.25">
      <c r="A1883" s="65"/>
      <c r="B1883" s="61"/>
      <c r="C1883" s="61"/>
      <c r="D1883" s="12"/>
      <c r="E1883" s="13"/>
    </row>
    <row r="1884" spans="1:5" x14ac:dyDescent="0.25">
      <c r="A1884" s="65"/>
      <c r="B1884" s="61"/>
      <c r="C1884" s="61"/>
      <c r="D1884" s="12"/>
      <c r="E1884" s="13"/>
    </row>
    <row r="1885" spans="1:5" x14ac:dyDescent="0.25">
      <c r="A1885" s="65"/>
      <c r="B1885" s="61"/>
      <c r="C1885" s="61"/>
      <c r="D1885" s="12"/>
      <c r="E1885" s="13"/>
    </row>
    <row r="1886" spans="1:5" x14ac:dyDescent="0.25">
      <c r="A1886" s="65"/>
      <c r="B1886" s="61"/>
      <c r="C1886" s="61"/>
      <c r="D1886" s="12"/>
      <c r="E1886" s="13"/>
    </row>
    <row r="1887" spans="1:5" x14ac:dyDescent="0.25">
      <c r="A1887" s="65"/>
      <c r="B1887" s="61"/>
      <c r="C1887" s="61"/>
      <c r="D1887" s="12"/>
      <c r="E1887" s="13"/>
    </row>
    <row r="1888" spans="1:5" x14ac:dyDescent="0.25">
      <c r="A1888" s="65"/>
      <c r="B1888" s="61"/>
      <c r="C1888" s="61"/>
      <c r="D1888" s="12"/>
      <c r="E1888" s="13"/>
    </row>
    <row r="1889" spans="1:5" x14ac:dyDescent="0.25">
      <c r="A1889" s="65"/>
      <c r="B1889" s="61"/>
      <c r="C1889" s="61"/>
      <c r="D1889" s="12"/>
      <c r="E1889" s="13"/>
    </row>
    <row r="1890" spans="1:5" x14ac:dyDescent="0.25">
      <c r="A1890" s="65"/>
      <c r="B1890" s="61"/>
      <c r="C1890" s="61"/>
      <c r="D1890" s="12"/>
      <c r="E1890" s="13"/>
    </row>
    <row r="1891" spans="1:5" x14ac:dyDescent="0.25">
      <c r="A1891" s="65"/>
      <c r="B1891" s="61"/>
      <c r="C1891" s="61"/>
      <c r="D1891" s="12"/>
      <c r="E1891" s="13"/>
    </row>
    <row r="1892" spans="1:5" x14ac:dyDescent="0.25">
      <c r="A1892" s="65"/>
      <c r="B1892" s="61"/>
      <c r="C1892" s="61"/>
      <c r="D1892" s="12"/>
      <c r="E1892" s="13"/>
    </row>
    <row r="1893" spans="1:5" x14ac:dyDescent="0.25">
      <c r="A1893" s="65"/>
      <c r="B1893" s="61"/>
      <c r="C1893" s="61"/>
      <c r="D1893" s="12"/>
      <c r="E1893" s="13"/>
    </row>
    <row r="1894" spans="1:5" x14ac:dyDescent="0.25">
      <c r="A1894" s="65"/>
      <c r="B1894" s="61"/>
      <c r="C1894" s="61"/>
      <c r="D1894" s="12"/>
      <c r="E1894" s="13"/>
    </row>
    <row r="1895" spans="1:5" x14ac:dyDescent="0.25">
      <c r="A1895" s="65"/>
      <c r="B1895" s="61"/>
      <c r="C1895" s="61"/>
      <c r="D1895" s="12"/>
      <c r="E1895" s="13"/>
    </row>
    <row r="1896" spans="1:5" x14ac:dyDescent="0.25">
      <c r="A1896" s="65"/>
      <c r="B1896" s="61"/>
      <c r="C1896" s="61"/>
      <c r="D1896" s="12"/>
      <c r="E1896" s="13"/>
    </row>
    <row r="1897" spans="1:5" x14ac:dyDescent="0.25">
      <c r="A1897" s="65"/>
      <c r="B1897" s="61"/>
      <c r="C1897" s="61"/>
      <c r="D1897" s="13"/>
      <c r="E1897" s="13"/>
    </row>
    <row r="1898" spans="1:5" x14ac:dyDescent="0.25">
      <c r="A1898" s="65"/>
      <c r="B1898" s="61"/>
      <c r="C1898" s="61"/>
      <c r="D1898" s="12"/>
      <c r="E1898" s="13"/>
    </row>
    <row r="1899" spans="1:5" x14ac:dyDescent="0.25">
      <c r="A1899" s="65"/>
      <c r="B1899" s="61"/>
      <c r="C1899" s="61"/>
      <c r="D1899" s="12"/>
      <c r="E1899" s="13"/>
    </row>
    <row r="1900" spans="1:5" x14ac:dyDescent="0.25">
      <c r="A1900" s="65"/>
      <c r="B1900" s="61"/>
      <c r="C1900" s="61"/>
      <c r="D1900" s="12"/>
      <c r="E1900" s="13"/>
    </row>
    <row r="1901" spans="1:5" x14ac:dyDescent="0.25">
      <c r="A1901" s="65"/>
      <c r="D1901" s="12"/>
      <c r="E1901" s="13"/>
    </row>
    <row r="1902" spans="1:5" x14ac:dyDescent="0.25">
      <c r="A1902" s="65"/>
      <c r="B1902" s="61"/>
      <c r="C1902" s="61"/>
      <c r="D1902" s="12"/>
      <c r="E1902" s="13"/>
    </row>
    <row r="1903" spans="1:5" x14ac:dyDescent="0.25">
      <c r="A1903" s="65"/>
      <c r="B1903" s="61"/>
      <c r="C1903" s="61"/>
      <c r="D1903" s="12"/>
      <c r="E1903" s="13"/>
    </row>
    <row r="1904" spans="1:5" x14ac:dyDescent="0.25">
      <c r="A1904" s="65"/>
      <c r="B1904" s="61"/>
      <c r="C1904" s="61"/>
      <c r="D1904" s="12"/>
      <c r="E1904" s="13"/>
    </row>
    <row r="1905" spans="1:5" x14ac:dyDescent="0.25">
      <c r="A1905" s="65"/>
      <c r="B1905" s="61"/>
      <c r="C1905" s="61"/>
      <c r="D1905" s="12"/>
      <c r="E1905" s="13"/>
    </row>
    <row r="1906" spans="1:5" x14ac:dyDescent="0.25">
      <c r="A1906" s="65"/>
      <c r="B1906" s="61"/>
      <c r="C1906" s="61"/>
      <c r="D1906" s="12"/>
      <c r="E1906" s="13"/>
    </row>
    <row r="1907" spans="1:5" x14ac:dyDescent="0.25">
      <c r="A1907" s="65"/>
      <c r="B1907" s="61"/>
      <c r="C1907" s="61"/>
      <c r="D1907" s="12"/>
      <c r="E1907" s="13"/>
    </row>
    <row r="1908" spans="1:5" x14ac:dyDescent="0.25">
      <c r="A1908" s="65"/>
      <c r="B1908" s="61"/>
      <c r="C1908" s="61"/>
      <c r="D1908" s="12"/>
      <c r="E1908" s="13"/>
    </row>
    <row r="1909" spans="1:5" x14ac:dyDescent="0.25">
      <c r="A1909" s="65"/>
      <c r="B1909" s="61"/>
      <c r="C1909" s="61"/>
      <c r="D1909" s="12"/>
      <c r="E1909" s="13"/>
    </row>
    <row r="1910" spans="1:5" x14ac:dyDescent="0.25">
      <c r="A1910" s="65"/>
      <c r="B1910" s="61"/>
      <c r="C1910" s="61"/>
      <c r="D1910" s="12"/>
      <c r="E1910" s="13"/>
    </row>
    <row r="1911" spans="1:5" x14ac:dyDescent="0.25">
      <c r="A1911" s="65"/>
      <c r="B1911" s="61"/>
      <c r="C1911" s="61"/>
      <c r="D1911" s="12"/>
      <c r="E1911" s="13"/>
    </row>
    <row r="1912" spans="1:5" x14ac:dyDescent="0.25">
      <c r="A1912" s="65"/>
      <c r="B1912" s="61"/>
      <c r="C1912" s="61"/>
      <c r="D1912" s="12"/>
      <c r="E1912" s="13"/>
    </row>
    <row r="1913" spans="1:5" x14ac:dyDescent="0.25">
      <c r="A1913" s="65"/>
      <c r="B1913" s="61"/>
      <c r="C1913" s="61"/>
      <c r="D1913" s="12"/>
      <c r="E1913" s="13"/>
    </row>
    <row r="1914" spans="1:5" x14ac:dyDescent="0.25">
      <c r="A1914" s="65"/>
      <c r="B1914" s="61"/>
      <c r="C1914" s="61"/>
      <c r="D1914" s="12"/>
      <c r="E1914" s="13"/>
    </row>
    <row r="1915" spans="1:5" x14ac:dyDescent="0.25">
      <c r="A1915" s="65"/>
      <c r="B1915" s="61"/>
      <c r="C1915" s="61"/>
      <c r="D1915" s="12"/>
      <c r="E1915" s="13"/>
    </row>
    <row r="1916" spans="1:5" x14ac:dyDescent="0.25">
      <c r="A1916" s="65"/>
      <c r="B1916" s="61"/>
      <c r="C1916" s="61"/>
      <c r="D1916" s="13"/>
      <c r="E1916" s="13"/>
    </row>
    <row r="1917" spans="1:5" x14ac:dyDescent="0.25">
      <c r="A1917" s="65"/>
      <c r="B1917" s="61"/>
      <c r="C1917" s="61"/>
      <c r="D1917" s="12"/>
      <c r="E1917" s="13"/>
    </row>
    <row r="1918" spans="1:5" x14ac:dyDescent="0.25">
      <c r="A1918" s="65"/>
      <c r="B1918" s="61"/>
      <c r="C1918" s="61"/>
      <c r="D1918" s="12"/>
      <c r="E1918" s="13"/>
    </row>
    <row r="1919" spans="1:5" x14ac:dyDescent="0.25">
      <c r="A1919" s="65"/>
      <c r="B1919" s="61"/>
      <c r="C1919" s="61"/>
      <c r="D1919" s="12"/>
      <c r="E1919" s="13"/>
    </row>
    <row r="1920" spans="1:5" x14ac:dyDescent="0.25">
      <c r="A1920" s="65"/>
      <c r="B1920" s="61"/>
      <c r="C1920" s="61"/>
      <c r="D1920" s="12"/>
      <c r="E1920" s="13"/>
    </row>
    <row r="1921" spans="1:5" x14ac:dyDescent="0.25">
      <c r="A1921" s="65"/>
      <c r="B1921" s="61"/>
      <c r="C1921" s="61"/>
      <c r="D1921" s="12"/>
      <c r="E1921" s="13"/>
    </row>
    <row r="1922" spans="1:5" x14ac:dyDescent="0.25">
      <c r="A1922" s="65"/>
      <c r="B1922" s="61"/>
      <c r="C1922" s="61"/>
      <c r="D1922" s="12"/>
      <c r="E1922" s="13"/>
    </row>
    <row r="1923" spans="1:5" x14ac:dyDescent="0.25">
      <c r="A1923" s="65"/>
      <c r="B1923" s="61"/>
      <c r="C1923" s="61"/>
      <c r="D1923" s="12"/>
      <c r="E1923" s="13"/>
    </row>
    <row r="1924" spans="1:5" x14ac:dyDescent="0.25">
      <c r="A1924" s="65"/>
      <c r="B1924" s="61"/>
      <c r="C1924" s="61"/>
      <c r="D1924" s="12"/>
      <c r="E1924" s="13"/>
    </row>
    <row r="1925" spans="1:5" x14ac:dyDescent="0.25">
      <c r="A1925" s="65"/>
      <c r="B1925" s="61"/>
      <c r="C1925" s="61"/>
      <c r="D1925" s="12"/>
      <c r="E1925" s="13"/>
    </row>
    <row r="1926" spans="1:5" x14ac:dyDescent="0.25">
      <c r="A1926" s="65"/>
      <c r="B1926" s="61"/>
      <c r="C1926" s="61"/>
      <c r="D1926" s="12"/>
      <c r="E1926" s="13"/>
    </row>
    <row r="1927" spans="1:5" x14ac:dyDescent="0.25">
      <c r="A1927" s="65"/>
      <c r="B1927" s="61"/>
      <c r="C1927" s="61"/>
      <c r="D1927" s="12"/>
      <c r="E1927" s="13"/>
    </row>
    <row r="1928" spans="1:5" x14ac:dyDescent="0.25">
      <c r="A1928" s="65"/>
      <c r="B1928" s="61"/>
      <c r="C1928" s="61"/>
      <c r="D1928" s="12"/>
      <c r="E1928" s="13"/>
    </row>
    <row r="1929" spans="1:5" x14ac:dyDescent="0.25">
      <c r="A1929" s="65"/>
      <c r="B1929" s="61"/>
      <c r="C1929" s="61"/>
      <c r="D1929" s="12"/>
      <c r="E1929" s="13"/>
    </row>
    <row r="1930" spans="1:5" x14ac:dyDescent="0.25">
      <c r="A1930" s="65"/>
      <c r="B1930" s="61"/>
      <c r="C1930" s="61"/>
      <c r="D1930" s="12"/>
      <c r="E1930" s="13"/>
    </row>
    <row r="1931" spans="1:5" x14ac:dyDescent="0.25">
      <c r="A1931" s="65"/>
      <c r="B1931" s="61"/>
      <c r="C1931" s="61"/>
      <c r="D1931" s="12"/>
      <c r="E1931" s="13"/>
    </row>
    <row r="1932" spans="1:5" x14ac:dyDescent="0.25">
      <c r="A1932" s="65"/>
      <c r="B1932" s="61"/>
      <c r="C1932" s="61"/>
      <c r="D1932" s="12"/>
      <c r="E1932" s="13"/>
    </row>
    <row r="1933" spans="1:5" x14ac:dyDescent="0.25">
      <c r="A1933" s="65"/>
      <c r="B1933" s="61"/>
      <c r="C1933" s="61"/>
      <c r="D1933" s="12"/>
      <c r="E1933" s="13"/>
    </row>
    <row r="1934" spans="1:5" x14ac:dyDescent="0.25">
      <c r="A1934" s="65"/>
      <c r="B1934" s="61"/>
      <c r="C1934" s="61"/>
      <c r="D1934" s="12"/>
      <c r="E1934" s="13"/>
    </row>
    <row r="1935" spans="1:5" x14ac:dyDescent="0.25">
      <c r="A1935" s="65"/>
      <c r="B1935" s="61"/>
      <c r="C1935" s="61"/>
      <c r="D1935" s="13"/>
      <c r="E1935" s="13"/>
    </row>
    <row r="1936" spans="1:5" x14ac:dyDescent="0.25">
      <c r="A1936" s="65"/>
      <c r="B1936" s="61"/>
      <c r="C1936" s="61"/>
      <c r="D1936" s="12"/>
      <c r="E1936" s="13"/>
    </row>
    <row r="1937" spans="1:5" x14ac:dyDescent="0.25">
      <c r="A1937" s="65"/>
      <c r="B1937" s="61"/>
      <c r="C1937" s="61"/>
      <c r="D1937" s="12"/>
      <c r="E1937" s="13"/>
    </row>
    <row r="1938" spans="1:5" x14ac:dyDescent="0.25">
      <c r="A1938" s="65"/>
      <c r="B1938" s="61"/>
      <c r="C1938" s="61"/>
      <c r="D1938" s="12"/>
      <c r="E1938" s="13"/>
    </row>
    <row r="1939" spans="1:5" x14ac:dyDescent="0.25">
      <c r="A1939" s="65"/>
      <c r="B1939" s="61"/>
      <c r="C1939" s="61"/>
      <c r="D1939" s="12"/>
      <c r="E1939" s="13"/>
    </row>
    <row r="1940" spans="1:5" x14ac:dyDescent="0.25">
      <c r="A1940" s="65"/>
      <c r="B1940" s="61"/>
      <c r="C1940" s="61"/>
      <c r="D1940" s="12"/>
      <c r="E1940" s="13"/>
    </row>
    <row r="1941" spans="1:5" x14ac:dyDescent="0.25">
      <c r="A1941" s="65"/>
      <c r="B1941" s="61"/>
      <c r="C1941" s="61"/>
      <c r="D1941" s="12"/>
      <c r="E1941" s="13"/>
    </row>
    <row r="1942" spans="1:5" x14ac:dyDescent="0.25">
      <c r="A1942" s="65"/>
      <c r="B1942" s="61"/>
      <c r="C1942" s="61"/>
      <c r="D1942" s="12"/>
      <c r="E1942" s="13"/>
    </row>
    <row r="1943" spans="1:5" x14ac:dyDescent="0.25">
      <c r="A1943" s="65"/>
      <c r="B1943" s="61"/>
      <c r="C1943" s="61"/>
      <c r="D1943" s="12"/>
      <c r="E1943" s="13"/>
    </row>
    <row r="1944" spans="1:5" x14ac:dyDescent="0.25">
      <c r="A1944" s="65"/>
      <c r="B1944" s="61"/>
      <c r="C1944" s="61"/>
      <c r="D1944" s="12"/>
      <c r="E1944" s="13"/>
    </row>
    <row r="1945" spans="1:5" x14ac:dyDescent="0.25">
      <c r="A1945" s="65"/>
      <c r="B1945" s="61"/>
      <c r="C1945" s="61"/>
      <c r="D1945" s="12"/>
      <c r="E1945" s="13"/>
    </row>
    <row r="1946" spans="1:5" x14ac:dyDescent="0.25">
      <c r="A1946" s="65"/>
      <c r="B1946" s="61"/>
      <c r="C1946" s="61"/>
      <c r="D1946" s="12"/>
      <c r="E1946" s="13"/>
    </row>
    <row r="1947" spans="1:5" x14ac:dyDescent="0.25">
      <c r="A1947" s="65"/>
      <c r="B1947" s="61"/>
      <c r="C1947" s="61"/>
      <c r="D1947" s="12"/>
      <c r="E1947" s="13"/>
    </row>
    <row r="1948" spans="1:5" x14ac:dyDescent="0.25">
      <c r="A1948" s="65"/>
      <c r="B1948" s="61"/>
      <c r="C1948" s="61"/>
      <c r="D1948" s="12"/>
      <c r="E1948" s="13"/>
    </row>
    <row r="1949" spans="1:5" x14ac:dyDescent="0.25">
      <c r="A1949" s="65"/>
      <c r="B1949" s="61"/>
      <c r="C1949" s="61"/>
      <c r="D1949" s="12"/>
      <c r="E1949" s="13"/>
    </row>
    <row r="1950" spans="1:5" x14ac:dyDescent="0.25">
      <c r="A1950" s="65"/>
      <c r="B1950" s="61"/>
      <c r="C1950" s="61"/>
      <c r="D1950" s="12"/>
      <c r="E1950" s="13"/>
    </row>
    <row r="1951" spans="1:5" x14ac:dyDescent="0.25">
      <c r="A1951" s="65"/>
      <c r="B1951" s="61"/>
      <c r="C1951" s="61"/>
      <c r="D1951" s="12"/>
      <c r="E1951" s="13"/>
    </row>
    <row r="1952" spans="1:5" x14ac:dyDescent="0.25">
      <c r="A1952" s="65"/>
      <c r="B1952" s="61"/>
      <c r="C1952" s="61"/>
      <c r="D1952" s="12"/>
      <c r="E1952" s="13"/>
    </row>
    <row r="1953" spans="1:5" x14ac:dyDescent="0.25">
      <c r="A1953" s="65"/>
      <c r="B1953" s="61"/>
      <c r="C1953" s="61"/>
      <c r="D1953" s="12"/>
      <c r="E1953" s="13"/>
    </row>
    <row r="1954" spans="1:5" x14ac:dyDescent="0.25">
      <c r="A1954" s="65"/>
      <c r="B1954" s="61"/>
      <c r="C1954" s="61"/>
      <c r="D1954" s="13"/>
      <c r="E1954" s="13"/>
    </row>
    <row r="1955" spans="1:5" x14ac:dyDescent="0.25">
      <c r="A1955" s="65"/>
      <c r="B1955" s="61"/>
      <c r="C1955" s="61"/>
      <c r="D1955" s="12"/>
      <c r="E1955" s="13"/>
    </row>
    <row r="1956" spans="1:5" x14ac:dyDescent="0.25">
      <c r="A1956" s="65"/>
      <c r="B1956" s="61"/>
      <c r="C1956" s="61"/>
      <c r="D1956" s="12"/>
      <c r="E1956" s="13"/>
    </row>
    <row r="1957" spans="1:5" x14ac:dyDescent="0.25">
      <c r="A1957" s="65"/>
      <c r="B1957" s="61"/>
      <c r="C1957" s="61"/>
      <c r="D1957" s="12"/>
      <c r="E1957" s="13"/>
    </row>
    <row r="1958" spans="1:5" x14ac:dyDescent="0.25">
      <c r="A1958" s="65"/>
      <c r="B1958" s="61"/>
      <c r="C1958" s="61"/>
      <c r="D1958" s="12"/>
      <c r="E1958" s="13"/>
    </row>
    <row r="1959" spans="1:5" x14ac:dyDescent="0.25">
      <c r="A1959" s="65"/>
      <c r="B1959" s="61"/>
      <c r="C1959" s="61"/>
      <c r="D1959" s="12"/>
      <c r="E1959" s="13"/>
    </row>
    <row r="1960" spans="1:5" x14ac:dyDescent="0.25">
      <c r="A1960" s="65"/>
      <c r="B1960" s="61"/>
      <c r="C1960" s="61"/>
      <c r="D1960" s="12"/>
      <c r="E1960" s="13"/>
    </row>
    <row r="1961" spans="1:5" x14ac:dyDescent="0.25">
      <c r="A1961" s="65"/>
      <c r="B1961" s="61"/>
      <c r="C1961" s="61"/>
      <c r="D1961" s="12"/>
      <c r="E1961" s="13"/>
    </row>
    <row r="1962" spans="1:5" x14ac:dyDescent="0.25">
      <c r="A1962" s="65"/>
      <c r="B1962" s="61"/>
      <c r="C1962" s="61"/>
      <c r="D1962" s="12"/>
      <c r="E1962" s="13"/>
    </row>
    <row r="1963" spans="1:5" x14ac:dyDescent="0.25">
      <c r="A1963" s="65"/>
      <c r="B1963" s="61"/>
      <c r="C1963" s="61"/>
      <c r="D1963" s="12"/>
      <c r="E1963" s="13"/>
    </row>
    <row r="1964" spans="1:5" x14ac:dyDescent="0.25">
      <c r="A1964" s="65"/>
      <c r="B1964" s="61"/>
      <c r="C1964" s="61"/>
      <c r="D1964" s="12"/>
      <c r="E1964" s="13"/>
    </row>
    <row r="1965" spans="1:5" x14ac:dyDescent="0.25">
      <c r="A1965" s="65"/>
      <c r="B1965" s="61"/>
      <c r="C1965" s="61"/>
      <c r="D1965" s="12"/>
      <c r="E1965" s="13"/>
    </row>
    <row r="1966" spans="1:5" x14ac:dyDescent="0.25">
      <c r="A1966" s="65"/>
      <c r="B1966" s="61"/>
      <c r="C1966" s="61"/>
      <c r="D1966" s="12"/>
      <c r="E1966" s="13"/>
    </row>
    <row r="1967" spans="1:5" x14ac:dyDescent="0.25">
      <c r="A1967" s="65"/>
      <c r="B1967" s="61"/>
      <c r="C1967" s="61"/>
      <c r="D1967" s="12"/>
      <c r="E1967" s="13"/>
    </row>
    <row r="1968" spans="1:5" x14ac:dyDescent="0.25">
      <c r="A1968" s="65"/>
      <c r="B1968" s="61"/>
      <c r="C1968" s="61"/>
      <c r="D1968" s="12"/>
      <c r="E1968" s="13"/>
    </row>
    <row r="1969" spans="1:5" x14ac:dyDescent="0.25">
      <c r="A1969" s="65"/>
      <c r="B1969" s="61"/>
      <c r="C1969" s="61"/>
      <c r="D1969" s="12"/>
      <c r="E1969" s="13"/>
    </row>
    <row r="1970" spans="1:5" x14ac:dyDescent="0.25">
      <c r="A1970" s="65"/>
      <c r="B1970" s="61"/>
      <c r="C1970" s="61"/>
      <c r="D1970" s="12"/>
      <c r="E1970" s="13"/>
    </row>
    <row r="1971" spans="1:5" x14ac:dyDescent="0.25">
      <c r="A1971" s="65"/>
      <c r="B1971" s="61"/>
      <c r="C1971" s="61"/>
      <c r="D1971" s="12"/>
      <c r="E1971" s="13"/>
    </row>
    <row r="1972" spans="1:5" x14ac:dyDescent="0.25">
      <c r="A1972" s="65"/>
      <c r="B1972" s="61"/>
      <c r="C1972" s="61"/>
      <c r="D1972" s="12"/>
      <c r="E1972" s="13"/>
    </row>
    <row r="1973" spans="1:5" x14ac:dyDescent="0.25">
      <c r="A1973" s="65"/>
      <c r="B1973" s="61"/>
      <c r="C1973" s="61"/>
      <c r="D1973" s="13"/>
      <c r="E1973" s="13"/>
    </row>
    <row r="1974" spans="1:5" x14ac:dyDescent="0.25">
      <c r="A1974" s="65"/>
      <c r="B1974" s="61"/>
      <c r="C1974" s="61"/>
      <c r="D1974" s="12"/>
      <c r="E1974" s="13"/>
    </row>
    <row r="1975" spans="1:5" x14ac:dyDescent="0.25">
      <c r="A1975" s="65"/>
      <c r="B1975" s="61"/>
      <c r="C1975" s="61"/>
      <c r="D1975" s="12"/>
      <c r="E1975" s="13"/>
    </row>
    <row r="1976" spans="1:5" x14ac:dyDescent="0.25">
      <c r="A1976" s="65"/>
      <c r="B1976" s="61"/>
      <c r="C1976" s="61"/>
      <c r="D1976" s="12"/>
      <c r="E1976" s="13"/>
    </row>
    <row r="1977" spans="1:5" x14ac:dyDescent="0.25">
      <c r="A1977" s="65"/>
      <c r="B1977" s="61"/>
      <c r="C1977" s="61"/>
      <c r="D1977" s="12"/>
      <c r="E1977" s="13"/>
    </row>
    <row r="1978" spans="1:5" x14ac:dyDescent="0.25">
      <c r="A1978" s="65"/>
      <c r="B1978" s="61"/>
      <c r="C1978" s="61"/>
      <c r="D1978" s="12"/>
      <c r="E1978" s="13"/>
    </row>
    <row r="1979" spans="1:5" x14ac:dyDescent="0.25">
      <c r="A1979" s="65"/>
      <c r="B1979" s="61"/>
      <c r="C1979" s="61"/>
      <c r="D1979" s="12"/>
      <c r="E1979" s="13"/>
    </row>
    <row r="1980" spans="1:5" x14ac:dyDescent="0.25">
      <c r="A1980" s="65"/>
      <c r="B1980" s="61"/>
      <c r="C1980" s="61"/>
      <c r="D1980" s="12"/>
      <c r="E1980" s="13"/>
    </row>
    <row r="1981" spans="1:5" x14ac:dyDescent="0.25">
      <c r="A1981" s="65"/>
      <c r="B1981" s="61"/>
      <c r="C1981" s="61"/>
      <c r="D1981" s="12"/>
      <c r="E1981" s="13"/>
    </row>
    <row r="1982" spans="1:5" x14ac:dyDescent="0.25">
      <c r="A1982" s="65"/>
      <c r="B1982" s="61"/>
      <c r="C1982" s="61"/>
      <c r="D1982" s="12"/>
      <c r="E1982" s="13"/>
    </row>
    <row r="1983" spans="1:5" x14ac:dyDescent="0.25">
      <c r="A1983" s="65"/>
      <c r="B1983" s="61"/>
      <c r="C1983" s="61"/>
      <c r="D1983" s="12"/>
      <c r="E1983" s="13"/>
    </row>
    <row r="1984" spans="1:5" x14ac:dyDescent="0.25">
      <c r="A1984" s="65"/>
      <c r="B1984" s="61"/>
      <c r="C1984" s="61"/>
      <c r="D1984" s="12"/>
      <c r="E1984" s="13"/>
    </row>
    <row r="1985" spans="1:5" x14ac:dyDescent="0.25">
      <c r="A1985" s="65"/>
      <c r="B1985" s="61"/>
      <c r="C1985" s="61"/>
      <c r="D1985" s="12"/>
      <c r="E1985" s="13"/>
    </row>
    <row r="1986" spans="1:5" x14ac:dyDescent="0.25">
      <c r="A1986" s="65"/>
      <c r="B1986" s="61"/>
      <c r="C1986" s="61"/>
      <c r="D1986" s="12"/>
      <c r="E1986" s="13"/>
    </row>
    <row r="1987" spans="1:5" x14ac:dyDescent="0.25">
      <c r="A1987" s="65"/>
      <c r="B1987" s="61"/>
      <c r="C1987" s="61"/>
      <c r="D1987" s="12"/>
      <c r="E1987" s="13"/>
    </row>
    <row r="1988" spans="1:5" x14ac:dyDescent="0.25">
      <c r="A1988" s="65"/>
      <c r="B1988" s="61"/>
      <c r="C1988" s="61"/>
      <c r="D1988" s="12"/>
      <c r="E1988" s="13"/>
    </row>
    <row r="1989" spans="1:5" x14ac:dyDescent="0.25">
      <c r="A1989" s="65"/>
      <c r="B1989" s="61"/>
      <c r="C1989" s="61"/>
      <c r="D1989" s="12"/>
      <c r="E1989" s="13"/>
    </row>
    <row r="1990" spans="1:5" x14ac:dyDescent="0.25">
      <c r="A1990" s="65"/>
      <c r="B1990" s="61"/>
      <c r="C1990" s="61"/>
      <c r="D1990" s="12"/>
      <c r="E1990" s="13"/>
    </row>
    <row r="1991" spans="1:5" x14ac:dyDescent="0.25">
      <c r="A1991" s="65"/>
      <c r="B1991" s="61"/>
      <c r="C1991" s="61"/>
      <c r="D1991" s="12"/>
      <c r="E1991" s="13"/>
    </row>
    <row r="1992" spans="1:5" x14ac:dyDescent="0.25">
      <c r="A1992" s="65"/>
      <c r="B1992" s="61"/>
      <c r="C1992" s="61"/>
      <c r="D1992" s="13"/>
      <c r="E1992" s="13"/>
    </row>
    <row r="1993" spans="1:5" x14ac:dyDescent="0.25">
      <c r="A1993" s="65"/>
      <c r="B1993" s="61"/>
      <c r="C1993" s="61"/>
      <c r="D1993" s="12"/>
      <c r="E1993" s="13"/>
    </row>
    <row r="1994" spans="1:5" x14ac:dyDescent="0.25">
      <c r="A1994" s="65"/>
      <c r="B1994" s="61"/>
      <c r="C1994" s="61"/>
      <c r="D1994" s="12"/>
      <c r="E1994" s="13"/>
    </row>
    <row r="1995" spans="1:5" x14ac:dyDescent="0.25">
      <c r="A1995" s="65"/>
      <c r="B1995" s="61"/>
      <c r="C1995" s="61"/>
      <c r="D1995" s="12"/>
      <c r="E1995" s="13"/>
    </row>
    <row r="1996" spans="1:5" x14ac:dyDescent="0.25">
      <c r="A1996" s="65"/>
      <c r="B1996" s="61"/>
      <c r="C1996" s="61"/>
      <c r="D1996" s="12"/>
      <c r="E1996" s="13"/>
    </row>
    <row r="1997" spans="1:5" x14ac:dyDescent="0.25">
      <c r="A1997" s="65"/>
      <c r="B1997" s="61"/>
      <c r="C1997" s="61"/>
      <c r="D1997" s="12"/>
      <c r="E1997" s="13"/>
    </row>
    <row r="1998" spans="1:5" x14ac:dyDescent="0.25">
      <c r="A1998" s="65"/>
      <c r="B1998" s="61"/>
      <c r="C1998" s="61"/>
      <c r="D1998" s="12"/>
      <c r="E1998" s="13"/>
    </row>
    <row r="1999" spans="1:5" x14ac:dyDescent="0.25">
      <c r="A1999" s="65"/>
      <c r="B1999" s="61"/>
      <c r="C1999" s="61"/>
      <c r="D1999" s="12"/>
      <c r="E1999" s="13"/>
    </row>
    <row r="2000" spans="1:5" x14ac:dyDescent="0.25">
      <c r="A2000" s="65"/>
      <c r="B2000" s="61"/>
      <c r="C2000" s="61"/>
      <c r="D2000" s="12"/>
      <c r="E2000" s="13"/>
    </row>
    <row r="2001" spans="1:5" x14ac:dyDescent="0.25">
      <c r="A2001" s="65"/>
      <c r="B2001" s="61"/>
      <c r="C2001" s="61"/>
      <c r="D2001" s="12"/>
      <c r="E2001" s="13"/>
    </row>
    <row r="2002" spans="1:5" x14ac:dyDescent="0.25">
      <c r="A2002" s="65"/>
      <c r="B2002" s="61"/>
      <c r="C2002" s="61"/>
      <c r="D2002" s="12"/>
      <c r="E2002" s="13"/>
    </row>
    <row r="2003" spans="1:5" x14ac:dyDescent="0.25">
      <c r="A2003" s="65"/>
      <c r="D2003" s="12"/>
      <c r="E2003" s="13"/>
    </row>
    <row r="2004" spans="1:5" x14ac:dyDescent="0.25">
      <c r="A2004" s="65"/>
      <c r="B2004" s="61"/>
      <c r="C2004" s="61"/>
      <c r="D2004" s="12"/>
      <c r="E2004" s="13"/>
    </row>
    <row r="2005" spans="1:5" x14ac:dyDescent="0.25">
      <c r="A2005" s="65"/>
      <c r="B2005" s="61"/>
      <c r="C2005" s="61"/>
      <c r="D2005" s="12"/>
      <c r="E2005" s="13"/>
    </row>
    <row r="2006" spans="1:5" x14ac:dyDescent="0.25">
      <c r="A2006" s="65"/>
      <c r="B2006" s="61"/>
      <c r="C2006" s="61"/>
      <c r="D2006" s="12"/>
      <c r="E2006" s="13"/>
    </row>
    <row r="2007" spans="1:5" x14ac:dyDescent="0.25">
      <c r="A2007" s="65"/>
      <c r="B2007" s="61"/>
      <c r="C2007" s="61"/>
      <c r="D2007" s="12"/>
      <c r="E2007" s="13"/>
    </row>
    <row r="2008" spans="1:5" x14ac:dyDescent="0.25">
      <c r="A2008" s="65"/>
      <c r="B2008" s="61"/>
      <c r="C2008" s="61"/>
      <c r="D2008" s="12"/>
      <c r="E2008" s="13"/>
    </row>
    <row r="2009" spans="1:5" x14ac:dyDescent="0.25">
      <c r="A2009" s="65"/>
      <c r="B2009" s="61"/>
      <c r="C2009" s="61"/>
      <c r="D2009" s="12"/>
      <c r="E2009" s="13"/>
    </row>
    <row r="2010" spans="1:5" x14ac:dyDescent="0.25">
      <c r="A2010" s="65"/>
      <c r="B2010" s="61"/>
      <c r="C2010" s="61"/>
      <c r="D2010" s="12"/>
      <c r="E2010" s="13"/>
    </row>
    <row r="2011" spans="1:5" x14ac:dyDescent="0.25">
      <c r="A2011" s="65"/>
      <c r="B2011" s="61"/>
      <c r="C2011" s="61"/>
      <c r="D2011" s="13"/>
      <c r="E2011" s="13"/>
    </row>
    <row r="2012" spans="1:5" x14ac:dyDescent="0.25">
      <c r="A2012" s="65"/>
      <c r="B2012" s="61"/>
      <c r="C2012" s="61"/>
      <c r="D2012" s="12"/>
      <c r="E2012" s="13"/>
    </row>
    <row r="2013" spans="1:5" x14ac:dyDescent="0.25">
      <c r="A2013" s="65"/>
      <c r="B2013" s="61"/>
      <c r="C2013" s="61"/>
      <c r="D2013" s="12"/>
      <c r="E2013" s="13"/>
    </row>
    <row r="2014" spans="1:5" x14ac:dyDescent="0.25">
      <c r="A2014" s="65"/>
      <c r="B2014" s="61"/>
      <c r="C2014" s="61"/>
      <c r="D2014" s="12"/>
      <c r="E2014" s="13"/>
    </row>
    <row r="2015" spans="1:5" x14ac:dyDescent="0.25">
      <c r="A2015" s="65"/>
      <c r="B2015" s="61"/>
      <c r="C2015" s="61"/>
      <c r="D2015" s="12"/>
      <c r="E2015" s="13"/>
    </row>
    <row r="2016" spans="1:5" x14ac:dyDescent="0.25">
      <c r="A2016" s="65"/>
      <c r="B2016" s="61"/>
      <c r="C2016" s="61"/>
      <c r="D2016" s="12"/>
      <c r="E2016" s="13"/>
    </row>
    <row r="2017" spans="1:5" x14ac:dyDescent="0.25">
      <c r="A2017" s="65"/>
      <c r="B2017" s="61"/>
      <c r="C2017" s="61"/>
      <c r="D2017" s="12"/>
      <c r="E2017" s="13"/>
    </row>
    <row r="2018" spans="1:5" x14ac:dyDescent="0.25">
      <c r="A2018" s="65"/>
      <c r="B2018" s="61"/>
      <c r="C2018" s="61"/>
      <c r="D2018" s="12"/>
      <c r="E2018" s="13"/>
    </row>
    <row r="2019" spans="1:5" x14ac:dyDescent="0.25">
      <c r="A2019" s="65"/>
      <c r="B2019" s="61"/>
      <c r="C2019" s="61"/>
      <c r="D2019" s="12"/>
      <c r="E2019" s="13"/>
    </row>
    <row r="2020" spans="1:5" x14ac:dyDescent="0.25">
      <c r="A2020" s="65"/>
      <c r="B2020" s="61"/>
      <c r="C2020" s="61"/>
      <c r="D2020" s="12"/>
      <c r="E2020" s="13"/>
    </row>
    <row r="2021" spans="1:5" x14ac:dyDescent="0.25">
      <c r="A2021" s="65"/>
      <c r="B2021" s="61"/>
      <c r="C2021" s="61"/>
      <c r="D2021" s="12"/>
      <c r="E2021" s="13"/>
    </row>
    <row r="2022" spans="1:5" x14ac:dyDescent="0.25">
      <c r="A2022" s="65"/>
      <c r="B2022" s="61"/>
      <c r="C2022" s="61"/>
      <c r="D2022" s="12"/>
      <c r="E2022" s="13"/>
    </row>
    <row r="2023" spans="1:5" x14ac:dyDescent="0.25">
      <c r="A2023" s="65"/>
      <c r="B2023" s="61"/>
      <c r="C2023" s="61"/>
      <c r="D2023" s="12"/>
      <c r="E2023" s="13"/>
    </row>
    <row r="2024" spans="1:5" x14ac:dyDescent="0.25">
      <c r="A2024" s="65"/>
      <c r="B2024" s="61"/>
      <c r="C2024" s="61"/>
      <c r="D2024" s="12"/>
      <c r="E2024" s="13"/>
    </row>
    <row r="2025" spans="1:5" x14ac:dyDescent="0.25">
      <c r="A2025" s="65"/>
      <c r="B2025" s="61"/>
      <c r="C2025" s="61"/>
      <c r="D2025" s="12"/>
      <c r="E2025" s="13"/>
    </row>
    <row r="2026" spans="1:5" x14ac:dyDescent="0.25">
      <c r="A2026" s="65"/>
      <c r="B2026" s="61"/>
      <c r="C2026" s="61"/>
      <c r="D2026" s="12"/>
      <c r="E2026" s="13"/>
    </row>
    <row r="2027" spans="1:5" x14ac:dyDescent="0.25">
      <c r="A2027" s="65"/>
      <c r="B2027" s="61"/>
      <c r="C2027" s="61"/>
      <c r="D2027" s="12"/>
      <c r="E2027" s="13"/>
    </row>
    <row r="2028" spans="1:5" x14ac:dyDescent="0.25">
      <c r="A2028" s="65"/>
      <c r="B2028" s="61"/>
      <c r="C2028" s="61"/>
      <c r="D2028" s="12"/>
      <c r="E2028" s="13"/>
    </row>
    <row r="2029" spans="1:5" x14ac:dyDescent="0.25">
      <c r="A2029" s="65"/>
      <c r="B2029" s="61"/>
      <c r="C2029" s="61"/>
      <c r="D2029" s="12"/>
      <c r="E2029" s="13"/>
    </row>
    <row r="2030" spans="1:5" x14ac:dyDescent="0.25">
      <c r="A2030" s="65"/>
      <c r="B2030" s="61"/>
      <c r="C2030" s="61"/>
      <c r="D2030" s="13"/>
      <c r="E2030" s="13"/>
    </row>
    <row r="2031" spans="1:5" x14ac:dyDescent="0.25">
      <c r="A2031" s="65"/>
      <c r="B2031" s="61"/>
      <c r="C2031" s="61"/>
      <c r="D2031" s="12"/>
      <c r="E2031" s="13"/>
    </row>
    <row r="2032" spans="1:5" x14ac:dyDescent="0.25">
      <c r="A2032" s="65"/>
      <c r="B2032" s="61"/>
      <c r="C2032" s="61"/>
      <c r="D2032" s="12"/>
      <c r="E2032" s="13"/>
    </row>
    <row r="2033" spans="1:5" x14ac:dyDescent="0.25">
      <c r="A2033" s="65"/>
      <c r="B2033" s="61"/>
      <c r="C2033" s="61"/>
      <c r="D2033" s="12"/>
      <c r="E2033" s="13"/>
    </row>
    <row r="2034" spans="1:5" x14ac:dyDescent="0.25">
      <c r="A2034" s="65"/>
      <c r="B2034" s="61"/>
      <c r="C2034" s="61"/>
      <c r="D2034" s="12"/>
      <c r="E2034" s="13"/>
    </row>
    <row r="2035" spans="1:5" x14ac:dyDescent="0.25">
      <c r="A2035" s="65"/>
      <c r="B2035" s="61"/>
      <c r="C2035" s="61"/>
      <c r="D2035" s="12"/>
      <c r="E2035" s="13"/>
    </row>
    <row r="2036" spans="1:5" x14ac:dyDescent="0.25">
      <c r="A2036" s="65"/>
      <c r="B2036" s="61"/>
      <c r="C2036" s="61"/>
      <c r="D2036" s="12"/>
      <c r="E2036" s="13"/>
    </row>
    <row r="2037" spans="1:5" x14ac:dyDescent="0.25">
      <c r="A2037" s="65"/>
      <c r="B2037" s="61"/>
      <c r="C2037" s="61"/>
      <c r="D2037" s="12"/>
      <c r="E2037" s="13"/>
    </row>
    <row r="2038" spans="1:5" x14ac:dyDescent="0.25">
      <c r="A2038" s="65"/>
      <c r="B2038" s="61"/>
      <c r="C2038" s="61"/>
      <c r="D2038" s="12"/>
      <c r="E2038" s="13"/>
    </row>
    <row r="2039" spans="1:5" x14ac:dyDescent="0.25">
      <c r="A2039" s="65"/>
      <c r="B2039" s="61"/>
      <c r="C2039" s="61"/>
      <c r="D2039" s="12"/>
      <c r="E2039" s="13"/>
    </row>
    <row r="2040" spans="1:5" x14ac:dyDescent="0.25">
      <c r="A2040" s="65"/>
      <c r="B2040" s="61"/>
      <c r="C2040" s="61"/>
      <c r="D2040" s="12"/>
      <c r="E2040" s="13"/>
    </row>
    <row r="2041" spans="1:5" x14ac:dyDescent="0.25">
      <c r="A2041" s="65"/>
      <c r="B2041" s="61"/>
      <c r="C2041" s="61"/>
      <c r="D2041" s="12"/>
      <c r="E2041" s="13"/>
    </row>
  </sheetData>
  <autoFilter ref="A3:J559" xr:uid="{00000000-0001-0000-0100-000000000000}">
    <sortState xmlns:xlrd2="http://schemas.microsoft.com/office/spreadsheetml/2017/richdata2" ref="A4:J559">
      <sortCondition ref="A3:A559"/>
    </sortState>
  </autoFilter>
  <mergeCells count="1">
    <mergeCell ref="A2:I2"/>
  </mergeCells>
  <phoneticPr fontId="27" type="noConversion"/>
  <dataValidations count="1">
    <dataValidation type="list" allowBlank="1" showInputMessage="1" showErrorMessage="1" sqref="J4:J1048576" xr:uid="{00000000-0002-0000-0100-000000000000}">
      <formula1>$M$4:$M$9</formula1>
    </dataValidation>
  </dataValidation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9"/>
  <sheetViews>
    <sheetView showGridLines="0" tabSelected="1" zoomScale="85" zoomScaleNormal="85" workbookViewId="0"/>
  </sheetViews>
  <sheetFormatPr defaultColWidth="8.85546875" defaultRowHeight="15" x14ac:dyDescent="0.25"/>
  <cols>
    <col min="1" max="1" width="99.85546875" customWidth="1"/>
    <col min="2" max="2" width="24.140625" customWidth="1"/>
    <col min="3" max="3" width="28.140625" bestFit="1" customWidth="1"/>
    <col min="4" max="4" width="18.140625" bestFit="1" customWidth="1"/>
    <col min="5" max="5" width="18.85546875" customWidth="1"/>
    <col min="6" max="6" width="17.85546875" customWidth="1"/>
    <col min="7" max="7" width="19.42578125" customWidth="1"/>
  </cols>
  <sheetData>
    <row r="1" spans="1:2" ht="28.5" customHeight="1" x14ac:dyDescent="0.25">
      <c r="A1" s="49" t="s">
        <v>33</v>
      </c>
    </row>
    <row r="2" spans="1:2" ht="66.599999999999994" customHeight="1" x14ac:dyDescent="0.25">
      <c r="A2" s="126" t="s">
        <v>84</v>
      </c>
      <c r="B2" s="126"/>
    </row>
    <row r="4" spans="1:2" ht="15.75" x14ac:dyDescent="0.25">
      <c r="A4" s="127" t="s">
        <v>34</v>
      </c>
      <c r="B4" s="127"/>
    </row>
    <row r="6" spans="1:2" x14ac:dyDescent="0.25">
      <c r="A6" s="46" t="s">
        <v>35</v>
      </c>
      <c r="B6" s="128">
        <v>44256</v>
      </c>
    </row>
    <row r="7" spans="1:2" x14ac:dyDescent="0.25">
      <c r="A7" s="47" t="s">
        <v>36</v>
      </c>
      <c r="B7" s="129"/>
    </row>
    <row r="8" spans="1:2" x14ac:dyDescent="0.25">
      <c r="A8" s="48"/>
    </row>
    <row r="9" spans="1:2" x14ac:dyDescent="0.25">
      <c r="A9" s="46" t="s">
        <v>38</v>
      </c>
      <c r="B9" s="128">
        <v>44277</v>
      </c>
    </row>
    <row r="10" spans="1:2" x14ac:dyDescent="0.25">
      <c r="A10" s="47" t="s">
        <v>39</v>
      </c>
      <c r="B10" s="129"/>
    </row>
    <row r="12" spans="1:2" ht="63" customHeight="1" x14ac:dyDescent="0.25">
      <c r="A12" s="127" t="s">
        <v>89</v>
      </c>
      <c r="B12" s="127"/>
    </row>
    <row r="14" spans="1:2" x14ac:dyDescent="0.25">
      <c r="A14" s="46" t="s">
        <v>37</v>
      </c>
      <c r="B14" s="128">
        <v>44277</v>
      </c>
    </row>
    <row r="15" spans="1:2" x14ac:dyDescent="0.25">
      <c r="A15" s="47" t="s">
        <v>91</v>
      </c>
      <c r="B15" s="129"/>
    </row>
    <row r="16" spans="1:2" x14ac:dyDescent="0.25">
      <c r="A16" s="48"/>
    </row>
    <row r="17" spans="1:2" x14ac:dyDescent="0.25">
      <c r="A17" s="46" t="s">
        <v>42</v>
      </c>
      <c r="B17" s="84">
        <f>IF(COUNTA('Contact database'!$J$4:$J$1048576)=0,"",COUNTA('Contact database'!$J$4:$J$1048576))</f>
        <v>556</v>
      </c>
    </row>
    <row r="18" spans="1:2" ht="24" x14ac:dyDescent="0.25">
      <c r="A18" s="47" t="s">
        <v>69</v>
      </c>
      <c r="B18" s="85"/>
    </row>
    <row r="20" spans="1:2" x14ac:dyDescent="0.25">
      <c r="A20" s="46" t="s">
        <v>49</v>
      </c>
      <c r="B20" s="84">
        <f>IF(COUNTA('Contact database'!$J$4:$J$1048576)=0,"",COUNTIF('Contact database'!$J$4:$J$1048576,'Contact database'!$M$4))</f>
        <v>396</v>
      </c>
    </row>
    <row r="21" spans="1:2" x14ac:dyDescent="0.25">
      <c r="A21" s="47" t="s">
        <v>68</v>
      </c>
      <c r="B21" s="85"/>
    </row>
    <row r="23" spans="1:2" x14ac:dyDescent="0.25">
      <c r="A23" s="46" t="s">
        <v>61</v>
      </c>
      <c r="B23" s="84">
        <f>IF(COUNTA('Contact database'!$J$4:$J$1048576)=0,"",COUNTIF('Contact database'!$J$4:$J$1048576,'Contact database'!$M$5))</f>
        <v>48</v>
      </c>
    </row>
    <row r="24" spans="1:2" ht="24" x14ac:dyDescent="0.25">
      <c r="A24" s="47" t="s">
        <v>67</v>
      </c>
      <c r="B24" s="85"/>
    </row>
    <row r="26" spans="1:2" x14ac:dyDescent="0.25">
      <c r="A26" s="46" t="s">
        <v>40</v>
      </c>
      <c r="B26" s="84">
        <f>IF(COUNTA('Contact database'!$J$4:$J$1048576)=0,"",COUNTIF('Contact database'!$J$4:$J$1048576,'Contact database'!$M$6))</f>
        <v>35</v>
      </c>
    </row>
    <row r="27" spans="1:2" x14ac:dyDescent="0.25">
      <c r="A27" s="47" t="s">
        <v>66</v>
      </c>
      <c r="B27" s="85"/>
    </row>
    <row r="28" spans="1:2" x14ac:dyDescent="0.25">
      <c r="A28" s="48"/>
    </row>
    <row r="29" spans="1:2" x14ac:dyDescent="0.25">
      <c r="A29" s="46" t="s">
        <v>62</v>
      </c>
      <c r="B29" s="84">
        <f>IF(COUNTA('Contact database'!$J$4:$J$1048576)=0,"",COUNTIF('Contact database'!$J$4:$J$1048576,'Contact database'!$M$7))</f>
        <v>22</v>
      </c>
    </row>
    <row r="30" spans="1:2" x14ac:dyDescent="0.25">
      <c r="A30" s="47" t="s">
        <v>65</v>
      </c>
      <c r="B30" s="85"/>
    </row>
    <row r="31" spans="1:2" x14ac:dyDescent="0.25">
      <c r="A31" s="48"/>
    </row>
    <row r="32" spans="1:2" x14ac:dyDescent="0.25">
      <c r="A32" s="46" t="s">
        <v>71</v>
      </c>
      <c r="B32" s="84">
        <f>IF(COUNTA('Contact database'!$J$4:$J$1048576)=0,"",COUNTIF('Contact database'!$J$4:$J$1048576,'Contact database'!$M$8))</f>
        <v>0</v>
      </c>
    </row>
    <row r="33" spans="1:3" x14ac:dyDescent="0.25">
      <c r="A33" s="47" t="s">
        <v>64</v>
      </c>
      <c r="B33" s="85"/>
    </row>
    <row r="35" spans="1:3" x14ac:dyDescent="0.25">
      <c r="A35" s="46" t="s">
        <v>72</v>
      </c>
      <c r="B35" s="84">
        <f>IF(COUNTA('Contact database'!$J$4:$J$1048576)=0,"",COUNTIF('Contact database'!$J$4:$J$1048576,'Contact database'!$M$9))</f>
        <v>55</v>
      </c>
    </row>
    <row r="36" spans="1:3" x14ac:dyDescent="0.25">
      <c r="A36" s="47" t="s">
        <v>74</v>
      </c>
      <c r="B36" s="85"/>
    </row>
    <row r="38" spans="1:3" x14ac:dyDescent="0.25">
      <c r="A38" s="74" t="s">
        <v>70</v>
      </c>
      <c r="B38" s="124">
        <f>IF(B17="","",(1-B23/B17))</f>
        <v>0.91366906474820142</v>
      </c>
      <c r="C38" t="str">
        <f>IF(B38="","",IF(B38&lt;'M4 - Calculator'!C12,"Careful, your database quality is lower than anticipated in Module 4. Make sure to monitor this carefully and intervene if necessary",""))</f>
        <v/>
      </c>
    </row>
    <row r="39" spans="1:3" x14ac:dyDescent="0.25">
      <c r="A39" s="75" t="s">
        <v>90</v>
      </c>
      <c r="B39" s="125"/>
    </row>
    <row r="41" spans="1:3" x14ac:dyDescent="0.25">
      <c r="A41" s="74" t="s">
        <v>73</v>
      </c>
      <c r="B41" s="124">
        <f>IF(B17="","",B20/(B17-B23))</f>
        <v>0.77952755905511806</v>
      </c>
      <c r="C41" t="str">
        <f>IF(B41="","",IF(B41&lt;'M4 - Calculator'!C15,"Careful, your response rate is lower than anticipated in Module 4. Make sure to monitor this carefully and intervene if necessary",""))</f>
        <v/>
      </c>
    </row>
    <row r="42" spans="1:3" x14ac:dyDescent="0.25">
      <c r="A42" s="75" t="s">
        <v>75</v>
      </c>
      <c r="B42" s="125"/>
    </row>
    <row r="43" spans="1:3" ht="15.75" thickBot="1" x14ac:dyDescent="0.3"/>
    <row r="44" spans="1:3" x14ac:dyDescent="0.25">
      <c r="A44" s="72" t="s">
        <v>76</v>
      </c>
      <c r="B44" s="130">
        <f>IF(B17="","",IF(B20&gt;='M4 - Calculator'!C21,0,'M4 - Calculator'!C21-B20))</f>
        <v>0</v>
      </c>
    </row>
    <row r="45" spans="1:3" ht="24.75" thickBot="1" x14ac:dyDescent="0.3">
      <c r="A45" s="73" t="s">
        <v>77</v>
      </c>
      <c r="B45" s="131"/>
    </row>
    <row r="46" spans="1:3" x14ac:dyDescent="0.25">
      <c r="A46" s="48"/>
    </row>
    <row r="47" spans="1:3" ht="36" customHeight="1" x14ac:dyDescent="0.25">
      <c r="A47" s="127" t="s">
        <v>92</v>
      </c>
      <c r="B47" s="127"/>
    </row>
    <row r="49" spans="1:5" ht="60.75" x14ac:dyDescent="0.25">
      <c r="A49" s="35" t="s">
        <v>20</v>
      </c>
      <c r="B49" s="35" t="s">
        <v>21</v>
      </c>
      <c r="C49" s="35" t="s">
        <v>49</v>
      </c>
      <c r="D49" s="35" t="s">
        <v>78</v>
      </c>
      <c r="E49" s="70" t="s">
        <v>79</v>
      </c>
    </row>
    <row r="50" spans="1:5" x14ac:dyDescent="0.25">
      <c r="A50" s="132" t="str">
        <f>IF('M4 - Calculator'!A33="","",'M4 - Calculator'!A33)</f>
        <v>Gender</v>
      </c>
      <c r="B50" s="71" t="str">
        <f>IF('M4 - Calculator'!C33="","",'M4 - Calculator'!C33)</f>
        <v>Female</v>
      </c>
      <c r="C50" s="68">
        <f>COUNTIFS('Contact database'!$E$4:$E$559,B50,'Contact database'!$J$4:$J$559,"Completed")</f>
        <v>315</v>
      </c>
      <c r="D50" s="38">
        <f>IF(C50="","",C50/$B$20)</f>
        <v>0.79545454545454541</v>
      </c>
      <c r="E50" s="38" t="str">
        <f>IF(D50="","",IF(D50&gt;('M4 - Calculator'!D33+10%),"Overrepresented",IF(D50&lt;('M4 - Calculator'!D33-10%),"Underrepresented","Representative")))</f>
        <v>Representative</v>
      </c>
    </row>
    <row r="51" spans="1:5" x14ac:dyDescent="0.25">
      <c r="A51" s="133"/>
      <c r="B51" s="71" t="str">
        <f>IF('M4 - Calculator'!C34="","",'M4 - Calculator'!C34)</f>
        <v>Male</v>
      </c>
      <c r="C51" s="68">
        <f>COUNTIFS('Contact database'!$E$4:$E$559,B51,'Contact database'!$J$4:$J$559,"Completed")</f>
        <v>81</v>
      </c>
      <c r="D51" s="38">
        <f t="shared" ref="D51:D54" si="0">IF(C51="","",C51/$B$20)</f>
        <v>0.20454545454545456</v>
      </c>
      <c r="E51" s="38" t="str">
        <f>IF(D51="","",IF(D51&gt;('M4 - Calculator'!D34+10%),"Overrepresented",IF(D51&lt;('M4 - Calculator'!D34-10%),"Underrepresented","Representative")))</f>
        <v>Representative</v>
      </c>
    </row>
    <row r="52" spans="1:5" x14ac:dyDescent="0.25">
      <c r="A52" s="133"/>
      <c r="B52" s="71" t="str">
        <f>IF('M4 - Calculator'!C35="","",'M4 - Calculator'!C35)</f>
        <v/>
      </c>
      <c r="C52" s="68"/>
      <c r="D52" s="38" t="str">
        <f t="shared" si="0"/>
        <v/>
      </c>
      <c r="E52" s="38" t="str">
        <f>IF(D52="","",IF(D52&gt;('M4 - Calculator'!D35+10%),"Overrepresented",IF(D52&lt;('M4 - Calculator'!D35-10%),"Underrepresented","Representative")))</f>
        <v/>
      </c>
    </row>
    <row r="53" spans="1:5" x14ac:dyDescent="0.25">
      <c r="A53" s="133"/>
      <c r="B53" s="71" t="str">
        <f>IF('M4 - Calculator'!C36="","",'M4 - Calculator'!C36)</f>
        <v/>
      </c>
      <c r="C53" s="68"/>
      <c r="D53" s="38" t="str">
        <f t="shared" si="0"/>
        <v/>
      </c>
      <c r="E53" s="38" t="str">
        <f>IF(D53="","",IF(D53&gt;('M4 - Calculator'!D36+10%),"Overrepresented",IF(D53&lt;('M4 - Calculator'!D36-10%),"Underrepresented","Representative")))</f>
        <v/>
      </c>
    </row>
    <row r="54" spans="1:5" x14ac:dyDescent="0.25">
      <c r="A54" s="133"/>
      <c r="B54" s="71" t="str">
        <f>IF('M4 - Calculator'!C37="","",'M4 - Calculator'!C37)</f>
        <v/>
      </c>
      <c r="C54" s="68"/>
      <c r="D54" s="38" t="str">
        <f t="shared" si="0"/>
        <v/>
      </c>
      <c r="E54" s="38" t="str">
        <f>IF(D54="","",IF(D54&gt;('M4 - Calculator'!D37+10%),"Overrepresented",IF(D54&lt;('M4 - Calculator'!D37-10%),"Underrepresented","Representative")))</f>
        <v/>
      </c>
    </row>
    <row r="55" spans="1:5" x14ac:dyDescent="0.25">
      <c r="A55" s="134"/>
      <c r="B55" s="76" t="str">
        <f>IF('M4 - Calculator'!C38="","",'M4 - Calculator'!C38)</f>
        <v>TOTAL</v>
      </c>
      <c r="C55" s="66">
        <f>SUM(C50:C54)</f>
        <v>396</v>
      </c>
      <c r="D55" s="39">
        <f>SUM(D50:D54)</f>
        <v>1</v>
      </c>
      <c r="E55" s="39"/>
    </row>
    <row r="56" spans="1:5" x14ac:dyDescent="0.25">
      <c r="A56" s="132" t="str">
        <f>IF('M4 - Calculator'!A39="","",'M4 - Calculator'!A39)</f>
        <v>Location</v>
      </c>
      <c r="B56" s="71" t="str">
        <f>IF('M4 - Calculator'!C39="","",'M4 - Calculator'!C39)</f>
        <v>North</v>
      </c>
      <c r="C56" s="68">
        <f>COUNTIFS('Contact database'!$F$4:$F$559,B56,'Contact database'!$J$4:$J$559,"Completed")</f>
        <v>33</v>
      </c>
      <c r="D56" s="38">
        <f>IF(C56="","",C56/$B$20)</f>
        <v>8.3333333333333329E-2</v>
      </c>
      <c r="E56" s="38" t="str">
        <f>IF(D56="","",IF(D56&gt;('M4 - Calculator'!D39+10%),"Overrepresented",IF(D56&lt;('M4 - Calculator'!D39-10%),"Underrepresented","Representative")))</f>
        <v>Representative</v>
      </c>
    </row>
    <row r="57" spans="1:5" x14ac:dyDescent="0.25">
      <c r="A57" s="133"/>
      <c r="B57" s="71" t="str">
        <f>IF('M4 - Calculator'!C40="","",'M4 - Calculator'!C40)</f>
        <v>East</v>
      </c>
      <c r="C57" s="68">
        <f>COUNTIFS('Contact database'!$F$4:$F$559,B57,'Contact database'!$J$4:$J$559,"Completed")</f>
        <v>164</v>
      </c>
      <c r="D57" s="38">
        <f t="shared" ref="D57" si="1">IF(C57="","",C57/$B$20)</f>
        <v>0.41414141414141414</v>
      </c>
      <c r="E57" s="38" t="str">
        <f>IF(D57="","",IF(D57&gt;('M4 - Calculator'!D40+10%),"Overrepresented",IF(D57&lt;('M4 - Calculator'!D40-10%),"Underrepresented","Representative")))</f>
        <v>Representative</v>
      </c>
    </row>
    <row r="58" spans="1:5" x14ac:dyDescent="0.25">
      <c r="A58" s="133"/>
      <c r="B58" s="71" t="str">
        <f>IF('M4 - Calculator'!C41="","",'M4 - Calculator'!C41)</f>
        <v>Central</v>
      </c>
      <c r="C58" s="68">
        <f>COUNTIFS('Contact database'!$F$4:$F$559,B58,'Contact database'!$J$4:$J$559,"Completed")</f>
        <v>41</v>
      </c>
      <c r="D58" s="38">
        <f t="shared" ref="D58" si="2">IF(C58="","",C58/$B$20)</f>
        <v>0.10353535353535354</v>
      </c>
      <c r="E58" s="38" t="str">
        <f>IF(D58="","",IF(D58&gt;('M4 - Calculator'!D41+10%),"Overrepresented",IF(D58&lt;('M4 - Calculator'!D41-10%),"Underrepresented","Representative")))</f>
        <v>Representative</v>
      </c>
    </row>
    <row r="59" spans="1:5" x14ac:dyDescent="0.25">
      <c r="A59" s="133"/>
      <c r="B59" s="71" t="str">
        <f>IF('M4 - Calculator'!C42="","",'M4 - Calculator'!C42)</f>
        <v>South</v>
      </c>
      <c r="C59" s="68">
        <f>COUNTIFS('Contact database'!$F$4:$F$559,B59,'Contact database'!$J$4:$J$559,"Completed")</f>
        <v>80</v>
      </c>
      <c r="D59" s="38">
        <f t="shared" ref="D59" si="3">IF(C59="","",C59/$B$20)</f>
        <v>0.20202020202020202</v>
      </c>
      <c r="E59" s="38" t="str">
        <f>IF(D59="","",IF(D59&gt;('M4 - Calculator'!D42+10%),"Overrepresented",IF(D59&lt;('M4 - Calculator'!D42-10%),"Underrepresented","Representative")))</f>
        <v>Representative</v>
      </c>
    </row>
    <row r="60" spans="1:5" x14ac:dyDescent="0.25">
      <c r="A60" s="133"/>
      <c r="B60" s="71" t="str">
        <f>IF('M4 - Calculator'!C43="","",'M4 - Calculator'!C43)</f>
        <v>West</v>
      </c>
      <c r="C60" s="68">
        <f>COUNTIFS('Contact database'!$F$4:$F$559,B60,'Contact database'!$J$4:$J$559,"Completed")</f>
        <v>78</v>
      </c>
      <c r="D60" s="38">
        <f t="shared" ref="D60" si="4">IF(C60="","",C60/$B$20)</f>
        <v>0.19696969696969696</v>
      </c>
      <c r="E60" s="38" t="str">
        <f>IF(D60="","",IF(D60&gt;('M4 - Calculator'!D43+10%),"Overrepresented",IF(D60&lt;('M4 - Calculator'!D43-10%),"Underrepresented","Representative")))</f>
        <v>Representative</v>
      </c>
    </row>
    <row r="61" spans="1:5" x14ac:dyDescent="0.25">
      <c r="A61" s="134"/>
      <c r="B61" s="76" t="str">
        <f>IF('M4 - Calculator'!C44="","",'M4 - Calculator'!C44)</f>
        <v>TOTAL</v>
      </c>
      <c r="C61" s="66">
        <f t="shared" ref="C61" si="5">SUM(C56:C60)</f>
        <v>396</v>
      </c>
      <c r="D61" s="39">
        <f>SUM(D56:D60)</f>
        <v>1</v>
      </c>
      <c r="E61" s="39"/>
    </row>
    <row r="62" spans="1:5" x14ac:dyDescent="0.25">
      <c r="A62" s="132" t="str">
        <f>IF('M4 - Calculator'!A45="","",'M4 - Calculator'!A45)</f>
        <v>n/a</v>
      </c>
      <c r="B62" s="71" t="str">
        <f>IF('M4 - Calculator'!C45="","",'M4 - Calculator'!C45)</f>
        <v/>
      </c>
      <c r="C62" s="68"/>
      <c r="D62" s="38" t="str">
        <f>IF(C62="","",C62/$B$20)</f>
        <v/>
      </c>
      <c r="E62" s="38" t="str">
        <f>IF(D62="","",IF(D62&gt;('M4 - Calculator'!D45+10%),"Overrepresented",IF(D62&lt;('M4 - Calculator'!D45-10%),"Underrepresented","Representative")))</f>
        <v/>
      </c>
    </row>
    <row r="63" spans="1:5" x14ac:dyDescent="0.25">
      <c r="A63" s="133"/>
      <c r="B63" s="71" t="str">
        <f>IF('M4 - Calculator'!C46="","",'M4 - Calculator'!C46)</f>
        <v/>
      </c>
      <c r="C63" s="68"/>
      <c r="D63" s="38" t="str">
        <f t="shared" ref="D63" si="6">IF(C63="","",C63/$B$20)</f>
        <v/>
      </c>
      <c r="E63" s="38" t="str">
        <f>IF(D63="","",IF(D63&gt;('M4 - Calculator'!D46+10%),"Overrepresented",IF(D63&lt;('M4 - Calculator'!D46-10%),"Underrepresented","Representative")))</f>
        <v/>
      </c>
    </row>
    <row r="64" spans="1:5" x14ac:dyDescent="0.25">
      <c r="A64" s="133"/>
      <c r="B64" s="71" t="str">
        <f>IF('M4 - Calculator'!C47="","",'M4 - Calculator'!C47)</f>
        <v/>
      </c>
      <c r="C64" s="68"/>
      <c r="D64" s="38" t="str">
        <f t="shared" ref="D64" si="7">IF(C64="","",C64/$B$20)</f>
        <v/>
      </c>
      <c r="E64" s="38" t="str">
        <f>IF(D64="","",IF(D64&gt;('M4 - Calculator'!D47+10%),"Overrepresented",IF(D64&lt;('M4 - Calculator'!D47-10%),"Underrepresented","Representative")))</f>
        <v/>
      </c>
    </row>
    <row r="65" spans="1:5" x14ac:dyDescent="0.25">
      <c r="A65" s="133"/>
      <c r="B65" s="71" t="str">
        <f>IF('M4 - Calculator'!C48="","",'M4 - Calculator'!C48)</f>
        <v/>
      </c>
      <c r="C65" s="68"/>
      <c r="D65" s="38" t="str">
        <f t="shared" ref="D65" si="8">IF(C65="","",C65/$B$20)</f>
        <v/>
      </c>
      <c r="E65" s="38" t="str">
        <f>IF(D65="","",IF(D65&gt;('M4 - Calculator'!D48+10%),"Overrepresented",IF(D65&lt;('M4 - Calculator'!D48-10%),"Underrepresented","Representative")))</f>
        <v/>
      </c>
    </row>
    <row r="66" spans="1:5" x14ac:dyDescent="0.25">
      <c r="A66" s="133"/>
      <c r="B66" s="71" t="str">
        <f>IF('M4 - Calculator'!C49="","",'M4 - Calculator'!C49)</f>
        <v/>
      </c>
      <c r="C66" s="68"/>
      <c r="D66" s="38" t="str">
        <f t="shared" ref="D66" si="9">IF(C66="","",C66/$B$20)</f>
        <v/>
      </c>
      <c r="E66" s="38" t="str">
        <f>IF(D66="","",IF(D66&gt;('M4 - Calculator'!D49+10%),"Overrepresented",IF(D66&lt;('M4 - Calculator'!D49-10%),"Underrepresented","Representative")))</f>
        <v/>
      </c>
    </row>
    <row r="67" spans="1:5" x14ac:dyDescent="0.25">
      <c r="A67" s="134"/>
      <c r="B67" s="76" t="str">
        <f>IF('M4 - Calculator'!C50="","",'M4 - Calculator'!C50)</f>
        <v>TOTAL</v>
      </c>
      <c r="C67" s="66">
        <f t="shared" ref="C67" si="10">SUM(C62:C66)</f>
        <v>0</v>
      </c>
      <c r="D67" s="39">
        <f>SUM(D62:D66)</f>
        <v>0</v>
      </c>
      <c r="E67" s="39"/>
    </row>
    <row r="68" spans="1:5" x14ac:dyDescent="0.25">
      <c r="A68" s="132" t="str">
        <f>IF('M4 - Calculator'!A51="","",'M4 - Calculator'!A51)</f>
        <v>n/a</v>
      </c>
      <c r="B68" s="71" t="str">
        <f>IF('M4 - Calculator'!C51="","",'M4 - Calculator'!C51)</f>
        <v/>
      </c>
      <c r="C68" s="68"/>
      <c r="D68" s="38" t="str">
        <f>IF(C68="","",C68/$B$20)</f>
        <v/>
      </c>
      <c r="E68" s="38" t="str">
        <f>IF(D68="","",IF(D68&gt;('M4 - Calculator'!D51+10%),"Overrepresented",IF(D68&lt;('M4 - Calculator'!D51-10%),"Underrepresented","Representative")))</f>
        <v/>
      </c>
    </row>
    <row r="69" spans="1:5" x14ac:dyDescent="0.25">
      <c r="A69" s="133"/>
      <c r="B69" s="71" t="str">
        <f>IF('M4 - Calculator'!C52="","",'M4 - Calculator'!C52)</f>
        <v/>
      </c>
      <c r="C69" s="68"/>
      <c r="D69" s="38" t="str">
        <f t="shared" ref="D69" si="11">IF(C69="","",C69/$B$20)</f>
        <v/>
      </c>
      <c r="E69" s="38" t="str">
        <f>IF(D69="","",IF(D69&gt;('M4 - Calculator'!D52+10%),"Overrepresented",IF(D69&lt;('M4 - Calculator'!D52-10%),"Underrepresented","Representative")))</f>
        <v/>
      </c>
    </row>
    <row r="70" spans="1:5" x14ac:dyDescent="0.25">
      <c r="A70" s="133"/>
      <c r="B70" s="71" t="str">
        <f>IF('M4 - Calculator'!C53="","",'M4 - Calculator'!C53)</f>
        <v/>
      </c>
      <c r="C70" s="68"/>
      <c r="D70" s="38" t="str">
        <f t="shared" ref="D70" si="12">IF(C70="","",C70/$B$20)</f>
        <v/>
      </c>
      <c r="E70" s="38" t="str">
        <f>IF(D70="","",IF(D70&gt;('M4 - Calculator'!D53+10%),"Overrepresented",IF(D70&lt;('M4 - Calculator'!D53-10%),"Underrepresented","Representative")))</f>
        <v/>
      </c>
    </row>
    <row r="71" spans="1:5" x14ac:dyDescent="0.25">
      <c r="A71" s="133"/>
      <c r="B71" s="71" t="str">
        <f>IF('M4 - Calculator'!C54="","",'M4 - Calculator'!C54)</f>
        <v/>
      </c>
      <c r="C71" s="68"/>
      <c r="D71" s="38" t="str">
        <f t="shared" ref="D71" si="13">IF(C71="","",C71/$B$20)</f>
        <v/>
      </c>
      <c r="E71" s="38" t="str">
        <f>IF(D71="","",IF(D71&gt;('M4 - Calculator'!D54+10%),"Overrepresented",IF(D71&lt;('M4 - Calculator'!D54-10%),"Underrepresented","Representative")))</f>
        <v/>
      </c>
    </row>
    <row r="72" spans="1:5" x14ac:dyDescent="0.25">
      <c r="A72" s="133"/>
      <c r="B72" s="71" t="str">
        <f>IF('M4 - Calculator'!C55="","",'M4 - Calculator'!C55)</f>
        <v/>
      </c>
      <c r="C72" s="68"/>
      <c r="D72" s="38" t="str">
        <f t="shared" ref="D72" si="14">IF(C72="","",C72/$B$20)</f>
        <v/>
      </c>
      <c r="E72" s="38" t="str">
        <f>IF(D72="","",IF(D72&gt;('M4 - Calculator'!D55+10%),"Overrepresented",IF(D72&lt;('M4 - Calculator'!D55-10%),"Underrepresented","Representative")))</f>
        <v/>
      </c>
    </row>
    <row r="73" spans="1:5" x14ac:dyDescent="0.25">
      <c r="A73" s="134"/>
      <c r="B73" s="76" t="str">
        <f>IF('M4 - Calculator'!C56="","",'M4 - Calculator'!C56)</f>
        <v>TOTAL</v>
      </c>
      <c r="C73" s="66">
        <f t="shared" ref="C73" si="15">SUM(C68:C72)</f>
        <v>0</v>
      </c>
      <c r="D73" s="39">
        <f>SUM(D68:D72)</f>
        <v>0</v>
      </c>
      <c r="E73" s="39"/>
    </row>
    <row r="74" spans="1:5" x14ac:dyDescent="0.25">
      <c r="A74" s="132" t="str">
        <f>IF('M4 - Calculator'!A57="","",'M4 - Calculator'!A57)</f>
        <v>n/a</v>
      </c>
      <c r="B74" s="71" t="str">
        <f>IF('M4 - Calculator'!C57="","",'M4 - Calculator'!C57)</f>
        <v/>
      </c>
      <c r="C74" s="68"/>
      <c r="D74" s="38" t="str">
        <f>IF(C74="","",C74/$B$20)</f>
        <v/>
      </c>
      <c r="E74" s="38" t="str">
        <f>IF(D74="","",IF(D74&gt;('M4 - Calculator'!D57+10%),"Overrepresented",IF(D74&lt;('M4 - Calculator'!D57-10%),"Underrepresented","Representative")))</f>
        <v/>
      </c>
    </row>
    <row r="75" spans="1:5" x14ac:dyDescent="0.25">
      <c r="A75" s="133"/>
      <c r="B75" s="71" t="str">
        <f>IF('M4 - Calculator'!C58="","",'M4 - Calculator'!C58)</f>
        <v/>
      </c>
      <c r="C75" s="68"/>
      <c r="D75" s="38" t="str">
        <f t="shared" ref="D75" si="16">IF(C75="","",C75/$B$20)</f>
        <v/>
      </c>
      <c r="E75" s="38" t="str">
        <f>IF(D75="","",IF(D75&gt;('M4 - Calculator'!D58+10%),"Overrepresented",IF(D75&lt;('M4 - Calculator'!D58-10%),"Underrepresented","Representative")))</f>
        <v/>
      </c>
    </row>
    <row r="76" spans="1:5" x14ac:dyDescent="0.25">
      <c r="A76" s="133"/>
      <c r="B76" s="71" t="str">
        <f>IF('M4 - Calculator'!C59="","",'M4 - Calculator'!C59)</f>
        <v/>
      </c>
      <c r="C76" s="68"/>
      <c r="D76" s="38" t="str">
        <f t="shared" ref="D76" si="17">IF(C76="","",C76/$B$20)</f>
        <v/>
      </c>
      <c r="E76" s="38" t="str">
        <f>IF(D76="","",IF(D76&gt;('M4 - Calculator'!D59+10%),"Overrepresented",IF(D76&lt;('M4 - Calculator'!D59-10%),"Underrepresented","Representative")))</f>
        <v/>
      </c>
    </row>
    <row r="77" spans="1:5" x14ac:dyDescent="0.25">
      <c r="A77" s="133"/>
      <c r="B77" s="71" t="str">
        <f>IF('M4 - Calculator'!C60="","",'M4 - Calculator'!C60)</f>
        <v/>
      </c>
      <c r="C77" s="68"/>
      <c r="D77" s="38" t="str">
        <f t="shared" ref="D77" si="18">IF(C77="","",C77/$B$20)</f>
        <v/>
      </c>
      <c r="E77" s="38" t="str">
        <f>IF(D77="","",IF(D77&gt;('M4 - Calculator'!D60+10%),"Overrepresented",IF(D77&lt;('M4 - Calculator'!D60-10%),"Underrepresented","Representative")))</f>
        <v/>
      </c>
    </row>
    <row r="78" spans="1:5" x14ac:dyDescent="0.25">
      <c r="A78" s="133"/>
      <c r="B78" s="71" t="str">
        <f>IF('M4 - Calculator'!C61="","",'M4 - Calculator'!C61)</f>
        <v/>
      </c>
      <c r="C78" s="68"/>
      <c r="D78" s="38" t="str">
        <f t="shared" ref="D78" si="19">IF(C78="","",C78/$B$20)</f>
        <v/>
      </c>
      <c r="E78" s="38" t="str">
        <f>IF(D78="","",IF(D78&gt;('M4 - Calculator'!D61+10%),"Overrepresented",IF(D78&lt;('M4 - Calculator'!D61-10%),"Underrepresented","Representative")))</f>
        <v/>
      </c>
    </row>
    <row r="79" spans="1:5" x14ac:dyDescent="0.25">
      <c r="A79" s="134"/>
      <c r="B79" s="76" t="str">
        <f>IF('M4 - Calculator'!C62="","",'M4 - Calculator'!C62)</f>
        <v>TOTAL</v>
      </c>
      <c r="C79" s="66">
        <f t="shared" ref="C79" si="20">SUM(C74:C78)</f>
        <v>0</v>
      </c>
      <c r="D79" s="39">
        <f>SUM(D74:D78)</f>
        <v>0</v>
      </c>
      <c r="E79" s="39"/>
    </row>
  </sheetData>
  <sheetProtection selectLockedCells="1"/>
  <mergeCells count="22">
    <mergeCell ref="B44:B45"/>
    <mergeCell ref="A50:A55"/>
    <mergeCell ref="A56:A61"/>
    <mergeCell ref="A62:A67"/>
    <mergeCell ref="A74:A79"/>
    <mergeCell ref="A47:B47"/>
    <mergeCell ref="A68:A73"/>
    <mergeCell ref="B35:B36"/>
    <mergeCell ref="B38:B39"/>
    <mergeCell ref="B41:B42"/>
    <mergeCell ref="A2:B2"/>
    <mergeCell ref="A4:B4"/>
    <mergeCell ref="B6:B7"/>
    <mergeCell ref="B14:B15"/>
    <mergeCell ref="B9:B10"/>
    <mergeCell ref="A12:B12"/>
    <mergeCell ref="B17:B18"/>
    <mergeCell ref="B23:B24"/>
    <mergeCell ref="B26:B27"/>
    <mergeCell ref="B29:B30"/>
    <mergeCell ref="B32:B33"/>
    <mergeCell ref="B20:B21"/>
  </mergeCells>
  <conditionalFormatting sqref="E50:E79">
    <cfRule type="expression" dxfId="0" priority="1">
      <formula>E50="Overrepresented"</formula>
    </cfRule>
    <cfRule type="expression" dxfId="1" priority="2">
      <formula>E50="Underrepresented"</formula>
    </cfRule>
  </conditionalFormatting>
  <dataValidations count="1">
    <dataValidation type="list" allowBlank="1" showInputMessage="1" sqref="A50:A79" xr:uid="{00000000-0002-0000-0300-000000000000}">
      <formula1>"Pick from the dropdown or write your own:,Gender,Age,Occupation,Location,Type of product"</formula1>
    </dataValidation>
  </dataValidations>
  <pageMargins left="0.7" right="0.7" top="0.75" bottom="0.75" header="0.3" footer="0.3"/>
  <pageSetup paperSize="9" orientation="portrait" r:id="rId1"/>
  <ignoredErrors>
    <ignoredError sqref="A51:A55 A50 A56:A79 B17:B36" unlockedFormula="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2D064-1605-4191-8DE1-A6A09FA5C1CC}">
  <dimension ref="A1:C23"/>
  <sheetViews>
    <sheetView showGridLines="0" workbookViewId="0"/>
  </sheetViews>
  <sheetFormatPr defaultRowHeight="15" x14ac:dyDescent="0.25"/>
  <cols>
    <col min="1" max="1" width="5.85546875" customWidth="1"/>
    <col min="2" max="2" width="6.42578125" customWidth="1"/>
  </cols>
  <sheetData>
    <row r="1" spans="1:3" ht="18.75" x14ac:dyDescent="0.3">
      <c r="A1" s="77" t="s">
        <v>32</v>
      </c>
      <c r="B1" s="42"/>
    </row>
    <row r="2" spans="1:3" x14ac:dyDescent="0.25">
      <c r="A2" t="s">
        <v>81</v>
      </c>
      <c r="B2" s="43"/>
    </row>
    <row r="3" spans="1:3" x14ac:dyDescent="0.25">
      <c r="B3" t="s">
        <v>101</v>
      </c>
    </row>
    <row r="4" spans="1:3" x14ac:dyDescent="0.25">
      <c r="C4" t="s">
        <v>102</v>
      </c>
    </row>
    <row r="5" spans="1:3" x14ac:dyDescent="0.25">
      <c r="C5" t="s">
        <v>103</v>
      </c>
    </row>
    <row r="6" spans="1:3" x14ac:dyDescent="0.25">
      <c r="C6" t="s">
        <v>104</v>
      </c>
    </row>
    <row r="7" spans="1:3" x14ac:dyDescent="0.25">
      <c r="B7" t="s">
        <v>105</v>
      </c>
    </row>
    <row r="8" spans="1:3" x14ac:dyDescent="0.25">
      <c r="C8" t="s">
        <v>106</v>
      </c>
    </row>
    <row r="9" spans="1:3" x14ac:dyDescent="0.25">
      <c r="C9" t="s">
        <v>107</v>
      </c>
    </row>
    <row r="10" spans="1:3" x14ac:dyDescent="0.25">
      <c r="C10" t="s">
        <v>108</v>
      </c>
    </row>
    <row r="11" spans="1:3" x14ac:dyDescent="0.25">
      <c r="C11" t="s">
        <v>109</v>
      </c>
    </row>
    <row r="12" spans="1:3" x14ac:dyDescent="0.25">
      <c r="B12" t="s">
        <v>110</v>
      </c>
    </row>
    <row r="13" spans="1:3" x14ac:dyDescent="0.25">
      <c r="C13" t="s">
        <v>111</v>
      </c>
    </row>
    <row r="14" spans="1:3" x14ac:dyDescent="0.25">
      <c r="C14" t="s">
        <v>112</v>
      </c>
    </row>
    <row r="15" spans="1:3" x14ac:dyDescent="0.25">
      <c r="C15" t="s">
        <v>113</v>
      </c>
    </row>
    <row r="16" spans="1:3" x14ac:dyDescent="0.25">
      <c r="C16" t="s">
        <v>114</v>
      </c>
    </row>
    <row r="17" spans="1:3" x14ac:dyDescent="0.25">
      <c r="C17" t="s">
        <v>115</v>
      </c>
    </row>
    <row r="18" spans="1:3" x14ac:dyDescent="0.25">
      <c r="A18" t="s">
        <v>82</v>
      </c>
    </row>
    <row r="19" spans="1:3" x14ac:dyDescent="0.25">
      <c r="B19" t="s">
        <v>116</v>
      </c>
    </row>
    <row r="20" spans="1:3" x14ac:dyDescent="0.25">
      <c r="C20" t="s">
        <v>117</v>
      </c>
    </row>
    <row r="21" spans="1:3" x14ac:dyDescent="0.25">
      <c r="C21" t="s">
        <v>118</v>
      </c>
    </row>
    <row r="22" spans="1:3" x14ac:dyDescent="0.25">
      <c r="C22" t="s">
        <v>119</v>
      </c>
    </row>
    <row r="23" spans="1:3" x14ac:dyDescent="0.25">
      <c r="B23" t="s">
        <v>120</v>
      </c>
    </row>
  </sheetData>
  <pageMargins left="0.7" right="0.7" top="0.75" bottom="0.75" header="0.3" footer="0.3"/>
  <pageSetup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104775</xdr:colOff>
                    <xdr:row>1</xdr:row>
                    <xdr:rowOff>123825</xdr:rowOff>
                  </from>
                  <to>
                    <xdr:col>1</xdr:col>
                    <xdr:colOff>0</xdr:colOff>
                    <xdr:row>3</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104775</xdr:colOff>
                    <xdr:row>2</xdr:row>
                    <xdr:rowOff>123825</xdr:rowOff>
                  </from>
                  <to>
                    <xdr:col>1</xdr:col>
                    <xdr:colOff>409575</xdr:colOff>
                    <xdr:row>4</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104775</xdr:colOff>
                    <xdr:row>3</xdr:row>
                    <xdr:rowOff>123825</xdr:rowOff>
                  </from>
                  <to>
                    <xdr:col>1</xdr:col>
                    <xdr:colOff>409575</xdr:colOff>
                    <xdr:row>5</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104775</xdr:colOff>
                    <xdr:row>4</xdr:row>
                    <xdr:rowOff>123825</xdr:rowOff>
                  </from>
                  <to>
                    <xdr:col>1</xdr:col>
                    <xdr:colOff>409575</xdr:colOff>
                    <xdr:row>6</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104775</xdr:colOff>
                    <xdr:row>5</xdr:row>
                    <xdr:rowOff>123825</xdr:rowOff>
                  </from>
                  <to>
                    <xdr:col>1</xdr:col>
                    <xdr:colOff>0</xdr:colOff>
                    <xdr:row>7</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104775</xdr:colOff>
                    <xdr:row>6</xdr:row>
                    <xdr:rowOff>123825</xdr:rowOff>
                  </from>
                  <to>
                    <xdr:col>1</xdr:col>
                    <xdr:colOff>409575</xdr:colOff>
                    <xdr:row>8</xdr:row>
                    <xdr:rowOff>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104775</xdr:colOff>
                    <xdr:row>7</xdr:row>
                    <xdr:rowOff>123825</xdr:rowOff>
                  </from>
                  <to>
                    <xdr:col>1</xdr:col>
                    <xdr:colOff>409575</xdr:colOff>
                    <xdr:row>9</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104775</xdr:colOff>
                    <xdr:row>8</xdr:row>
                    <xdr:rowOff>123825</xdr:rowOff>
                  </from>
                  <to>
                    <xdr:col>1</xdr:col>
                    <xdr:colOff>409575</xdr:colOff>
                    <xdr:row>10</xdr:row>
                    <xdr:rowOff>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104775</xdr:colOff>
                    <xdr:row>9</xdr:row>
                    <xdr:rowOff>123825</xdr:rowOff>
                  </from>
                  <to>
                    <xdr:col>1</xdr:col>
                    <xdr:colOff>409575</xdr:colOff>
                    <xdr:row>11</xdr:row>
                    <xdr:rowOff>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0</xdr:col>
                    <xdr:colOff>104775</xdr:colOff>
                    <xdr:row>10</xdr:row>
                    <xdr:rowOff>123825</xdr:rowOff>
                  </from>
                  <to>
                    <xdr:col>1</xdr:col>
                    <xdr:colOff>0</xdr:colOff>
                    <xdr:row>12</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104775</xdr:colOff>
                    <xdr:row>11</xdr:row>
                    <xdr:rowOff>123825</xdr:rowOff>
                  </from>
                  <to>
                    <xdr:col>1</xdr:col>
                    <xdr:colOff>409575</xdr:colOff>
                    <xdr:row>13</xdr:row>
                    <xdr:rowOff>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xdr:col>
                    <xdr:colOff>104775</xdr:colOff>
                    <xdr:row>12</xdr:row>
                    <xdr:rowOff>123825</xdr:rowOff>
                  </from>
                  <to>
                    <xdr:col>1</xdr:col>
                    <xdr:colOff>409575</xdr:colOff>
                    <xdr:row>14</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xdr:col>
                    <xdr:colOff>104775</xdr:colOff>
                    <xdr:row>13</xdr:row>
                    <xdr:rowOff>123825</xdr:rowOff>
                  </from>
                  <to>
                    <xdr:col>1</xdr:col>
                    <xdr:colOff>409575</xdr:colOff>
                    <xdr:row>15</xdr:row>
                    <xdr:rowOff>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xdr:col>
                    <xdr:colOff>104775</xdr:colOff>
                    <xdr:row>14</xdr:row>
                    <xdr:rowOff>123825</xdr:rowOff>
                  </from>
                  <to>
                    <xdr:col>1</xdr:col>
                    <xdr:colOff>409575</xdr:colOff>
                    <xdr:row>16</xdr:row>
                    <xdr:rowOff>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xdr:col>
                    <xdr:colOff>104775</xdr:colOff>
                    <xdr:row>15</xdr:row>
                    <xdr:rowOff>123825</xdr:rowOff>
                  </from>
                  <to>
                    <xdr:col>1</xdr:col>
                    <xdr:colOff>409575</xdr:colOff>
                    <xdr:row>17</xdr:row>
                    <xdr:rowOff>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0</xdr:col>
                    <xdr:colOff>104775</xdr:colOff>
                    <xdr:row>17</xdr:row>
                    <xdr:rowOff>123825</xdr:rowOff>
                  </from>
                  <to>
                    <xdr:col>1</xdr:col>
                    <xdr:colOff>0</xdr:colOff>
                    <xdr:row>19</xdr:row>
                    <xdr:rowOff>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xdr:col>
                    <xdr:colOff>104775</xdr:colOff>
                    <xdr:row>18</xdr:row>
                    <xdr:rowOff>123825</xdr:rowOff>
                  </from>
                  <to>
                    <xdr:col>1</xdr:col>
                    <xdr:colOff>409575</xdr:colOff>
                    <xdr:row>20</xdr:row>
                    <xdr:rowOff>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xdr:col>
                    <xdr:colOff>104775</xdr:colOff>
                    <xdr:row>19</xdr:row>
                    <xdr:rowOff>123825</xdr:rowOff>
                  </from>
                  <to>
                    <xdr:col>1</xdr:col>
                    <xdr:colOff>409575</xdr:colOff>
                    <xdr:row>21</xdr:row>
                    <xdr:rowOff>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xdr:col>
                    <xdr:colOff>104775</xdr:colOff>
                    <xdr:row>20</xdr:row>
                    <xdr:rowOff>123825</xdr:rowOff>
                  </from>
                  <to>
                    <xdr:col>1</xdr:col>
                    <xdr:colOff>409575</xdr:colOff>
                    <xdr:row>22</xdr:row>
                    <xdr:rowOff>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0</xdr:col>
                    <xdr:colOff>104775</xdr:colOff>
                    <xdr:row>21</xdr:row>
                    <xdr:rowOff>123825</xdr:rowOff>
                  </from>
                  <to>
                    <xdr:col>1</xdr:col>
                    <xdr:colOff>0</xdr:colOff>
                    <xdr:row>23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L3"/>
  <sheetViews>
    <sheetView showGridLines="0" workbookViewId="0">
      <selection activeCell="L3" sqref="L3"/>
    </sheetView>
  </sheetViews>
  <sheetFormatPr defaultRowHeight="15" x14ac:dyDescent="0.25"/>
  <sheetData>
    <row r="3" spans="12:12" x14ac:dyDescent="0.25">
      <c r="L3" s="14" t="s">
        <v>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M4 - Calculator</vt:lpstr>
      <vt:lpstr>tracker_is</vt:lpstr>
      <vt:lpstr>M4 Checklist</vt:lpstr>
      <vt:lpstr>Contact database</vt:lpstr>
      <vt:lpstr>M5 - Tracker</vt:lpstr>
      <vt:lpstr>M5 Checklist</vt:lpstr>
      <vt:lpstr>M5 Cheat sheet</vt:lpstr>
      <vt:lpstr>'M4 Checklist'!_Hlk20484147</vt:lpstr>
      <vt:lpstr>'M5 Checklist'!_Hlk20484147</vt:lpstr>
      <vt:lpstr>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Matthias Maurer</dc:creator>
  <cp:lastModifiedBy>LeFil Consulting</cp:lastModifiedBy>
  <cp:lastPrinted>2017-12-14T13:54:24Z</cp:lastPrinted>
  <dcterms:created xsi:type="dcterms:W3CDTF">2017-11-21T09:30:45Z</dcterms:created>
  <dcterms:modified xsi:type="dcterms:W3CDTF">2021-11-25T10:38:08Z</dcterms:modified>
</cp:coreProperties>
</file>